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BILANCIO 2018 - 04.12.2017\"/>
    </mc:Choice>
  </mc:AlternateContent>
  <bookViews>
    <workbookView xWindow="360" yWindow="15" windowWidth="11340" windowHeight="6540"/>
  </bookViews>
  <sheets>
    <sheet name="GENERALE" sheetId="3" r:id="rId1"/>
    <sheet name="SCUOLA MEDIA" sheetId="2" r:id="rId2"/>
    <sheet name="INFANZIA-PRIMARIA" sheetId="1" r:id="rId3"/>
  </sheets>
  <calcPr calcId="152511" calcMode="manual"/>
</workbook>
</file>

<file path=xl/calcChain.xml><?xml version="1.0" encoding="utf-8"?>
<calcChain xmlns="http://schemas.openxmlformats.org/spreadsheetml/2006/main">
  <c r="A59" i="2" l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G70" i="2"/>
  <c r="F70" i="2"/>
  <c r="O58" i="2"/>
  <c r="O67" i="2"/>
  <c r="N83" i="1"/>
  <c r="N81" i="1"/>
  <c r="O46" i="2"/>
  <c r="O45" i="2"/>
  <c r="N58" i="1"/>
  <c r="N57" i="1"/>
  <c r="N56" i="1"/>
  <c r="N55" i="1"/>
  <c r="N46" i="1"/>
  <c r="N43" i="1"/>
  <c r="N15" i="1"/>
  <c r="N24" i="1"/>
  <c r="N23" i="1"/>
  <c r="N14" i="1"/>
  <c r="N35" i="1"/>
  <c r="O61" i="2"/>
  <c r="N81" i="2"/>
  <c r="I81" i="2"/>
  <c r="H81" i="2"/>
  <c r="G81" i="2"/>
  <c r="F81" i="2"/>
  <c r="N88" i="1"/>
  <c r="O29" i="2"/>
  <c r="N38" i="1"/>
  <c r="N37" i="1"/>
  <c r="O19" i="2"/>
  <c r="O18" i="2"/>
  <c r="N20" i="1"/>
  <c r="N19" i="1"/>
  <c r="N18" i="1"/>
  <c r="O44" i="2" l="1"/>
  <c r="N69" i="1"/>
  <c r="O78" i="2"/>
  <c r="O77" i="2"/>
  <c r="N94" i="1"/>
  <c r="O62" i="2"/>
  <c r="N85" i="1"/>
  <c r="N80" i="1"/>
  <c r="O43" i="2"/>
  <c r="N47" i="1"/>
  <c r="O27" i="2"/>
  <c r="N34" i="1"/>
  <c r="O15" i="2"/>
  <c r="N22" i="1"/>
  <c r="N21" i="1"/>
  <c r="A11" i="1"/>
  <c r="A12" i="1" s="1"/>
  <c r="A13" i="1" s="1"/>
  <c r="N11" i="1"/>
  <c r="N96" i="1"/>
  <c r="A33" i="1"/>
  <c r="A34" i="1" s="1"/>
  <c r="O28" i="2"/>
  <c r="O31" i="2"/>
  <c r="O20" i="2"/>
  <c r="O17" i="2"/>
  <c r="N87" i="1"/>
  <c r="N54" i="1"/>
  <c r="N53" i="1"/>
  <c r="N52" i="1"/>
  <c r="N51" i="1"/>
  <c r="N49" i="1"/>
  <c r="A35" i="1" l="1"/>
  <c r="A36" i="1" s="1"/>
  <c r="A37" i="1" s="1"/>
  <c r="A38" i="1" s="1"/>
  <c r="A14" i="1"/>
  <c r="A16" i="1" s="1"/>
  <c r="O42" i="2"/>
  <c r="I70" i="2"/>
  <c r="O76" i="2"/>
  <c r="N86" i="1"/>
  <c r="O65" i="2"/>
  <c r="O69" i="2"/>
  <c r="O64" i="2"/>
  <c r="O66" i="2"/>
  <c r="O59" i="2"/>
  <c r="N70" i="1"/>
  <c r="N26" i="1"/>
  <c r="N25" i="1"/>
  <c r="O16" i="2"/>
  <c r="N82" i="1"/>
  <c r="O60" i="2"/>
  <c r="A17" i="1" l="1"/>
  <c r="A18" i="1" s="1"/>
  <c r="N33" i="1"/>
  <c r="A19" i="1" l="1"/>
  <c r="A20" i="1" s="1"/>
  <c r="A21" i="1" s="1"/>
  <c r="A22" i="1" s="1"/>
  <c r="N45" i="1"/>
  <c r="I51" i="2"/>
  <c r="O40" i="2"/>
  <c r="O38" i="2"/>
  <c r="A23" i="1" l="1"/>
  <c r="A24" i="1" s="1"/>
  <c r="A25" i="1" s="1"/>
  <c r="A26" i="1" s="1"/>
  <c r="A27" i="1" s="1"/>
  <c r="A28" i="1" s="1"/>
  <c r="O75" i="2"/>
  <c r="O41" i="2"/>
  <c r="M75" i="1"/>
  <c r="I75" i="1"/>
  <c r="H75" i="1"/>
  <c r="G75" i="1"/>
  <c r="N84" i="1"/>
  <c r="N71" i="1"/>
  <c r="N50" i="1"/>
  <c r="N48" i="1"/>
  <c r="N36" i="1"/>
  <c r="N17" i="1"/>
  <c r="N16" i="1"/>
  <c r="N13" i="1"/>
  <c r="N44" i="1"/>
  <c r="A93" i="1"/>
  <c r="A94" i="1" s="1"/>
  <c r="A95" i="1" s="1"/>
  <c r="A96" i="1" s="1"/>
  <c r="A97" i="1" s="1"/>
  <c r="A73" i="2"/>
  <c r="A74" i="2" s="1"/>
  <c r="A75" i="2" s="1"/>
  <c r="A76" i="2" s="1"/>
  <c r="N70" i="2"/>
  <c r="H70" i="2"/>
  <c r="A78" i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68" i="1"/>
  <c r="A69" i="1" s="1"/>
  <c r="A70" i="1" s="1"/>
  <c r="A71" i="1" s="1"/>
  <c r="A72" i="1" s="1"/>
  <c r="A73" i="1" s="1"/>
  <c r="A74" i="1" s="1"/>
  <c r="O47" i="2"/>
  <c r="N59" i="1"/>
  <c r="A42" i="1"/>
  <c r="A36" i="2"/>
  <c r="A37" i="2" s="1"/>
  <c r="A38" i="2" s="1"/>
  <c r="A39" i="2" s="1"/>
  <c r="A40" i="2" s="1"/>
  <c r="A41" i="2" s="1"/>
  <c r="A42" i="2" s="1"/>
  <c r="A26" i="2"/>
  <c r="N12" i="1"/>
  <c r="A12" i="2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O14" i="2"/>
  <c r="N74" i="1"/>
  <c r="H90" i="1"/>
  <c r="H39" i="1"/>
  <c r="N28" i="1"/>
  <c r="O63" i="2"/>
  <c r="N89" i="1"/>
  <c r="N27" i="1"/>
  <c r="N10" i="1"/>
  <c r="H29" i="1"/>
  <c r="H60" i="1"/>
  <c r="H98" i="1"/>
  <c r="N31" i="1"/>
  <c r="N32" i="1"/>
  <c r="N41" i="1"/>
  <c r="N42" i="1"/>
  <c r="N67" i="1"/>
  <c r="N68" i="1"/>
  <c r="N72" i="1"/>
  <c r="N73" i="1"/>
  <c r="N77" i="1"/>
  <c r="N78" i="1"/>
  <c r="N79" i="1"/>
  <c r="N92" i="1"/>
  <c r="N93" i="1"/>
  <c r="N95" i="1"/>
  <c r="N97" i="1"/>
  <c r="M29" i="1"/>
  <c r="M39" i="1"/>
  <c r="M60" i="1"/>
  <c r="M90" i="1"/>
  <c r="M98" i="1"/>
  <c r="I29" i="1"/>
  <c r="I39" i="1"/>
  <c r="I60" i="1"/>
  <c r="I90" i="1"/>
  <c r="I98" i="1"/>
  <c r="G29" i="1"/>
  <c r="G39" i="1"/>
  <c r="G60" i="1"/>
  <c r="G90" i="1"/>
  <c r="G98" i="1"/>
  <c r="F29" i="1"/>
  <c r="F39" i="1"/>
  <c r="F60" i="1"/>
  <c r="F75" i="1"/>
  <c r="F90" i="1"/>
  <c r="F98" i="1"/>
  <c r="O25" i="2"/>
  <c r="O26" i="2"/>
  <c r="O30" i="2"/>
  <c r="O32" i="2"/>
  <c r="O68" i="2"/>
  <c r="O72" i="2"/>
  <c r="O73" i="2"/>
  <c r="O74" i="2"/>
  <c r="O79" i="2"/>
  <c r="O80" i="2"/>
  <c r="O35" i="2"/>
  <c r="O36" i="2"/>
  <c r="O37" i="2"/>
  <c r="O39" i="2"/>
  <c r="O48" i="2"/>
  <c r="O49" i="2"/>
  <c r="O50" i="2"/>
  <c r="O11" i="2"/>
  <c r="O12" i="2"/>
  <c r="O13" i="2"/>
  <c r="O21" i="2"/>
  <c r="O22" i="2"/>
  <c r="H51" i="2"/>
  <c r="H23" i="2"/>
  <c r="H33" i="2"/>
  <c r="G23" i="2"/>
  <c r="F23" i="2"/>
  <c r="N23" i="2"/>
  <c r="N33" i="2"/>
  <c r="N51" i="2"/>
  <c r="I23" i="2"/>
  <c r="I33" i="2"/>
  <c r="G33" i="2"/>
  <c r="G51" i="2"/>
  <c r="F33" i="2"/>
  <c r="F51" i="2"/>
  <c r="A43" i="1" l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O70" i="2"/>
  <c r="L31" i="3" s="1"/>
  <c r="A27" i="2"/>
  <c r="A28" i="2" s="1"/>
  <c r="A29" i="2" s="1"/>
  <c r="A30" i="2" s="1"/>
  <c r="A31" i="2" s="1"/>
  <c r="A32" i="2" s="1"/>
  <c r="A77" i="2"/>
  <c r="A78" i="2" s="1"/>
  <c r="A43" i="2"/>
  <c r="A44" i="2" s="1"/>
  <c r="O33" i="2"/>
  <c r="L17" i="3" s="1"/>
  <c r="N98" i="1"/>
  <c r="L39" i="3" s="1"/>
  <c r="O81" i="2"/>
  <c r="L37" i="3" s="1"/>
  <c r="N83" i="2"/>
  <c r="N86" i="2" s="1"/>
  <c r="H83" i="2"/>
  <c r="H86" i="2" s="1"/>
  <c r="O51" i="2"/>
  <c r="L23" i="3" s="1"/>
  <c r="O23" i="2"/>
  <c r="L11" i="3" s="1"/>
  <c r="M99" i="1"/>
  <c r="M101" i="1" s="1"/>
  <c r="N90" i="1"/>
  <c r="L33" i="3" s="1"/>
  <c r="N75" i="1"/>
  <c r="L27" i="3" s="1"/>
  <c r="N60" i="1"/>
  <c r="L25" i="3" s="1"/>
  <c r="N29" i="1"/>
  <c r="L13" i="3" s="1"/>
  <c r="G99" i="1"/>
  <c r="G101" i="1" s="1"/>
  <c r="N39" i="1"/>
  <c r="L19" i="3" s="1"/>
  <c r="F83" i="2"/>
  <c r="F86" i="2" s="1"/>
  <c r="F99" i="1"/>
  <c r="F101" i="1" s="1"/>
  <c r="I99" i="1"/>
  <c r="I101" i="1" s="1"/>
  <c r="H99" i="1"/>
  <c r="H101" i="1" s="1"/>
  <c r="G83" i="2"/>
  <c r="G86" i="2" s="1"/>
  <c r="I83" i="2"/>
  <c r="I86" i="2" s="1"/>
  <c r="A79" i="2" l="1"/>
  <c r="A80" i="2" s="1"/>
  <c r="A45" i="2"/>
  <c r="A46" i="2" s="1"/>
  <c r="A47" i="2" s="1"/>
  <c r="A48" i="2" s="1"/>
  <c r="A49" i="2" s="1"/>
  <c r="A50" i="2" s="1"/>
  <c r="H102" i="1"/>
  <c r="L15" i="3"/>
  <c r="G102" i="1"/>
  <c r="M102" i="1"/>
  <c r="I102" i="1"/>
  <c r="F102" i="1"/>
  <c r="L35" i="3"/>
  <c r="L29" i="3"/>
  <c r="L21" i="3"/>
  <c r="L9" i="3"/>
  <c r="O83" i="2"/>
  <c r="N99" i="1"/>
  <c r="N102" i="1" l="1"/>
  <c r="L42" i="3"/>
</calcChain>
</file>

<file path=xl/sharedStrings.xml><?xml version="1.0" encoding="utf-8"?>
<sst xmlns="http://schemas.openxmlformats.org/spreadsheetml/2006/main" count="327" uniqueCount="131">
  <si>
    <t>PROGETTI</t>
  </si>
  <si>
    <t>TIPO PROGETTI</t>
  </si>
  <si>
    <t>TOTALE</t>
  </si>
  <si>
    <t>COMUNE DI MARONE</t>
  </si>
  <si>
    <t xml:space="preserve">TOTALE COMUNE DI MARONE  </t>
  </si>
  <si>
    <t>COMUNE DI ZONE</t>
  </si>
  <si>
    <t>COMUNE DI MONTE ISOLA</t>
  </si>
  <si>
    <t>COMUNE DI SULZANO</t>
  </si>
  <si>
    <t xml:space="preserve">TOTALE COMUNE DI SULZANO  </t>
  </si>
  <si>
    <t>COMUNE DI SALE MARASINO</t>
  </si>
  <si>
    <t>IL DIRETTORE DEI SERVIZI GENERALI ED AMMINISTRATIVI</t>
  </si>
  <si>
    <t>Pasquale Secli</t>
  </si>
  <si>
    <t>A02 - Fun. didattico generale</t>
  </si>
  <si>
    <t>FINANZIAMENTO ENTI LOCALI E LORO DESTINAZIONE</t>
  </si>
  <si>
    <t>A01 -  Fun. Ammv.o generale</t>
  </si>
  <si>
    <t>ISTITUTO COMPRENSIVO "L. EINAUDI" - SALE MARASINO</t>
  </si>
  <si>
    <t>A01 - Fun. Amm.vo generale</t>
  </si>
  <si>
    <t>SCUOLA SECONDARIA DI PRIMO GRADO</t>
  </si>
  <si>
    <t>SCUOLA PRIMARIA E DELL'INFANZIA</t>
  </si>
  <si>
    <t>ISTITUTO COMPRENSIVO "L. EIANAUDI" - SALE MARASINO</t>
  </si>
  <si>
    <t>Scuola secondaria di primo grado</t>
  </si>
  <si>
    <t>Scuola primaria</t>
  </si>
  <si>
    <t>Scuola dell'infanzia</t>
  </si>
  <si>
    <t>TOTALE GENERALE</t>
  </si>
  <si>
    <t>A04 - Spese d'investimento</t>
  </si>
  <si>
    <t>A01                          FUNZ.TO                              AMM.VO                     GENERALE</t>
  </si>
  <si>
    <t>A02                            FUNZ.TO DIDATTICO GENERALE</t>
  </si>
  <si>
    <t>A03                                    SPESE DI PERSONALE</t>
  </si>
  <si>
    <t>A04                              SPESE DI INVESTIMENTO</t>
  </si>
  <si>
    <t>A03 - Spese di personale</t>
  </si>
  <si>
    <t>Pagina 1 di 5</t>
  </si>
  <si>
    <t>Pagina 2 di 5</t>
  </si>
  <si>
    <t>Pagina 3 di 5</t>
  </si>
  <si>
    <t>Pagina 4 di 5</t>
  </si>
  <si>
    <t>Pagina 5 di 5</t>
  </si>
  <si>
    <t>Contributo per acquisto materiale per fotocopiatrice</t>
  </si>
  <si>
    <t>Contributo per acquisto materiale uso didattico</t>
  </si>
  <si>
    <t>Concorso letterario Bertani T.</t>
  </si>
  <si>
    <t>Scuole aperte - Laboratorio musicale</t>
  </si>
  <si>
    <t xml:space="preserve">Funzionamento amministrativo </t>
  </si>
  <si>
    <t>Funzionamento didattico</t>
  </si>
  <si>
    <t>Contributo funzioni miste</t>
  </si>
  <si>
    <t>Contributo per alunni diversamente abili</t>
  </si>
  <si>
    <t>Funzionamento amministrativo e didattico</t>
  </si>
  <si>
    <t>TOTALE COMUNE DI MONTE ISOLA</t>
  </si>
  <si>
    <t xml:space="preserve">TOTALE COMUNE DI MONTE ISOLA </t>
  </si>
  <si>
    <t>TOTALE COMUNE DI SALE MARASINO</t>
  </si>
  <si>
    <t>Contributo per attrezzature e sussidi didatiche</t>
  </si>
  <si>
    <t>Amico libro</t>
  </si>
  <si>
    <t>Concorso letterario Bertani Tiziana</t>
  </si>
  <si>
    <t>Star bene a scuola</t>
  </si>
  <si>
    <t>TOTALE COMUNE SULZANO</t>
  </si>
  <si>
    <t>TOTALE COMUNE ZONE</t>
  </si>
  <si>
    <t>Fondi per acquisto materiali di pulizia e pronto soccorso</t>
  </si>
  <si>
    <t>Contributo per attrezzature e sussidi didattici</t>
  </si>
  <si>
    <t xml:space="preserve">TOTALE COMUNE DI ZONE  </t>
  </si>
  <si>
    <t>Valutazione digitale</t>
  </si>
  <si>
    <t>Giochi sportivi</t>
  </si>
  <si>
    <t>Madrelingua inglese (English for every body)</t>
  </si>
  <si>
    <t>Opera domani</t>
  </si>
  <si>
    <t>Attrezzature informatiche</t>
  </si>
  <si>
    <t>Funzionamento amministrativo</t>
  </si>
  <si>
    <t>Contributo per acquisto lampade per la LIM</t>
  </si>
  <si>
    <t xml:space="preserve">P4 - English for every body </t>
  </si>
  <si>
    <t xml:space="preserve">P04 - English for every body </t>
  </si>
  <si>
    <t>Scacchi</t>
  </si>
  <si>
    <t>Recupero potenziamento</t>
  </si>
  <si>
    <t>Strumento a scuola</t>
  </si>
  <si>
    <t>Lampade per LIM</t>
  </si>
  <si>
    <t>Giocoyoga</t>
  </si>
  <si>
    <t>Emozioni in gioco</t>
  </si>
  <si>
    <t>Einaudi's Band</t>
  </si>
  <si>
    <t>Concorso musicale</t>
  </si>
  <si>
    <t xml:space="preserve">P03 - English for every body </t>
  </si>
  <si>
    <t>P05 - Concorso letterario Bertani T,</t>
  </si>
  <si>
    <t>P04 - Laboratorio musicale</t>
  </si>
  <si>
    <t>P6                      PROGETTI PRIMARIA                     DI                        MARONE</t>
  </si>
  <si>
    <t>P08                                     PROGETTI PRIMARIA                     DI SALE MARASINO</t>
  </si>
  <si>
    <t>P09                                    PROGETTI INFANZIA                     DI SALE MARASINO</t>
  </si>
  <si>
    <t xml:space="preserve">P10                                                    PROGETTI PRIMARIA                           DI SULZANO </t>
  </si>
  <si>
    <t xml:space="preserve">P11  PROGETTI PRIMARIA DI ZONE                          </t>
  </si>
  <si>
    <t>Musicoterapia</t>
  </si>
  <si>
    <t>TOT. FINANZ.TO GEN.LE ENTI LOCALI A.S. 2016/2017 PER  E. F. 2017 SCUOLA SECONDARIA DI PRIMO GRADO</t>
  </si>
  <si>
    <t>TOT. FINANZ.TO GEN.LE ENTI LOCALI PER A.S. 2016/2017                                E. F. 2017 SCUOLA PRIMARIA E DELL'INFANZIA</t>
  </si>
  <si>
    <t>TOT. FINANZ.TO GEN.LE ENTI LOCALI PER A.S. 2016/2017   ESERCIZIO FINANZIARIO  2017</t>
  </si>
  <si>
    <t xml:space="preserve"> FINANZIAMENTI ENTI LOCALI PER E.F. 2017 NELL'AMBITO DEI PIANI "DIRITTO ALLO STUDIO" 2017/2018</t>
  </si>
  <si>
    <t>Allegato n. 2 relazione  programma annuale esercizio finanziario 2018</t>
  </si>
  <si>
    <t>Totale piano diritto allo studio a.s. 2017/2018</t>
  </si>
  <si>
    <t>Allegato n. 2 relazione programma annuale esercizio finanziario 2018</t>
  </si>
  <si>
    <t>Gioco danza</t>
  </si>
  <si>
    <t>Ospedale dei pupazzi</t>
  </si>
  <si>
    <t>Scacchi classi seconde</t>
  </si>
  <si>
    <t>Progetto nonni</t>
  </si>
  <si>
    <t>Canto salto coloro</t>
  </si>
  <si>
    <t>Progetto cultura classi seconde</t>
  </si>
  <si>
    <t>Progetto cultura classi terze</t>
  </si>
  <si>
    <t>Incontro con l'autore</t>
  </si>
  <si>
    <t>Scacchi classi quarte</t>
  </si>
  <si>
    <t>Progetto cultura classi quarte</t>
  </si>
  <si>
    <t>Click</t>
  </si>
  <si>
    <t>Contributo per sussidi e attrezzature didattiche</t>
  </si>
  <si>
    <t>Tempera e affresco</t>
  </si>
  <si>
    <t>Lezioni CLIL</t>
  </si>
  <si>
    <t>Lettura teatralizzata</t>
  </si>
  <si>
    <t>Musica in allegria</t>
  </si>
  <si>
    <t>Materiale informatico vario</t>
  </si>
  <si>
    <t>Veste di primavera…</t>
  </si>
  <si>
    <t>Ambiente e territorio</t>
  </si>
  <si>
    <t>Fotografando Sale</t>
  </si>
  <si>
    <t>La Magia delle mani</t>
  </si>
  <si>
    <t>Lettori si nasce</t>
  </si>
  <si>
    <t>Con la testa tra le spezie</t>
  </si>
  <si>
    <t>Dal movimento al rilassamento</t>
  </si>
  <si>
    <t>Sale in carnevale</t>
  </si>
  <si>
    <t>FUNZ.TO AMM.VO GENERALE</t>
  </si>
  <si>
    <t>FUNZ.TO DIDATTICO GENERALE</t>
  </si>
  <si>
    <t>P7 PROGETTI PRIMARIA DI  MONTE ISOLA</t>
  </si>
  <si>
    <t>Sale smart city</t>
  </si>
  <si>
    <t>Fumetto</t>
  </si>
  <si>
    <t>Teatro I^</t>
  </si>
  <si>
    <t>Teatro II^</t>
  </si>
  <si>
    <t>Concorso scienze</t>
  </si>
  <si>
    <t>A scuola in movimento</t>
  </si>
  <si>
    <t>Testro II^</t>
  </si>
  <si>
    <t>Testro I^</t>
  </si>
  <si>
    <t>Concorso scenze</t>
  </si>
  <si>
    <t>Contributo per funzionamento amministrativo</t>
  </si>
  <si>
    <t>Promozione culutra della legalità, spese per viaggi……</t>
  </si>
  <si>
    <t>Scuola di scacchi</t>
  </si>
  <si>
    <t>L'albero della giustizia</t>
  </si>
  <si>
    <t>Sale Marasino, 6.12.2017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</si>
</sst>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164" formatCode="[$€-2]\ #,##0.00"/>
    <numFmt numFmtId="165" formatCode="_-[$€-2]\ * #,##0.00_-;\-[$€-2]\ * #,##0.00_-;_-[$€-2]\ * &quot;-&quot;??_-"/>
    <numFmt numFmtId="166" formatCode="_-* #,##0.00_-;\-* #,##0.00_-;_-* &quot;-&quot;_-;_-@_-"/>
    <numFmt numFmtId="167" formatCode="[$€-2]\ #,##0.00;\-[$€-2]\ #,##0.00"/>
  </numFmts>
  <fonts count="22" x14ac:knownFonts="1">
    <font>
      <sz val="10"/>
      <name val="Arial"/>
    </font>
    <font>
      <sz val="10"/>
      <name val="Arial"/>
      <family val="2"/>
    </font>
    <font>
      <b/>
      <sz val="12"/>
      <name val="Tahoma"/>
      <family val="2"/>
    </font>
    <font>
      <sz val="10"/>
      <name val="Tahoma"/>
      <family val="2"/>
    </font>
    <font>
      <sz val="12"/>
      <name val="Tahoma"/>
      <family val="2"/>
    </font>
    <font>
      <b/>
      <sz val="10"/>
      <name val="Tahoma"/>
      <family val="2"/>
    </font>
    <font>
      <sz val="6"/>
      <name val="Tahoma"/>
      <family val="2"/>
    </font>
    <font>
      <b/>
      <sz val="9"/>
      <name val="Tahoma"/>
      <family val="2"/>
    </font>
    <font>
      <sz val="9"/>
      <name val="Tahoma"/>
      <family val="2"/>
    </font>
    <font>
      <b/>
      <i/>
      <sz val="12"/>
      <name val="Tahoma"/>
      <family val="2"/>
    </font>
    <font>
      <b/>
      <sz val="9.5"/>
      <name val="Tahoma"/>
      <family val="2"/>
    </font>
    <font>
      <b/>
      <sz val="14"/>
      <name val="Tahoma"/>
      <family val="2"/>
    </font>
    <font>
      <b/>
      <sz val="15"/>
      <name val="Tahoma"/>
      <family val="2"/>
    </font>
    <font>
      <b/>
      <i/>
      <sz val="14"/>
      <name val="Tahoma"/>
      <family val="2"/>
    </font>
    <font>
      <sz val="14"/>
      <name val="Tahoma"/>
      <family val="2"/>
    </font>
    <font>
      <b/>
      <i/>
      <sz val="15"/>
      <name val="Tahoma"/>
      <family val="2"/>
    </font>
    <font>
      <sz val="15"/>
      <name val="Tahoma"/>
      <family val="2"/>
    </font>
    <font>
      <sz val="10"/>
      <color theme="0"/>
      <name val="Tahoma"/>
      <family val="2"/>
    </font>
    <font>
      <sz val="9"/>
      <color theme="0"/>
      <name val="Tahoma"/>
      <family val="2"/>
    </font>
    <font>
      <b/>
      <sz val="22"/>
      <name val="Tahoma"/>
      <family val="2"/>
    </font>
    <font>
      <b/>
      <sz val="25"/>
      <name val="Tahoma"/>
      <family val="2"/>
    </font>
    <font>
      <b/>
      <sz val="18"/>
      <name val="Tahoma"/>
      <family val="2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2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165" fontId="3" fillId="0" borderId="0" xfId="1" applyFont="1" applyAlignment="1">
      <alignment horizontal="center"/>
    </xf>
    <xf numFmtId="0" fontId="3" fillId="0" borderId="0" xfId="0" applyFont="1" applyAlignment="1">
      <alignment horizontal="left"/>
    </xf>
    <xf numFmtId="164" fontId="5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9" fillId="0" borderId="0" xfId="0" applyFont="1" applyAlignment="1"/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2" applyNumberFormat="1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1" xfId="2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164" fontId="5" fillId="2" borderId="1" xfId="2" applyNumberFormat="1" applyFont="1" applyFill="1" applyBorder="1" applyAlignment="1">
      <alignment horizontal="center" vertical="center"/>
    </xf>
    <xf numFmtId="167" fontId="3" fillId="0" borderId="1" xfId="2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7" fontId="3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1" xfId="2" applyNumberFormat="1" applyFont="1" applyFill="1" applyBorder="1" applyAlignment="1">
      <alignment horizontal="center" vertical="center"/>
    </xf>
    <xf numFmtId="164" fontId="3" fillId="0" borderId="1" xfId="2" applyNumberFormat="1" applyFont="1" applyBorder="1" applyAlignment="1">
      <alignment horizontal="center" vertical="center"/>
    </xf>
    <xf numFmtId="164" fontId="7" fillId="2" borderId="1" xfId="2" applyNumberFormat="1" applyFont="1" applyFill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14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/>
    </xf>
    <xf numFmtId="164" fontId="9" fillId="0" borderId="0" xfId="0" applyNumberFormat="1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164" fontId="3" fillId="0" borderId="2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164" fontId="5" fillId="0" borderId="2" xfId="2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shrinkToFit="1"/>
    </xf>
    <xf numFmtId="164" fontId="5" fillId="0" borderId="0" xfId="2" applyNumberFormat="1" applyFont="1" applyFill="1" applyBorder="1" applyAlignment="1">
      <alignment horizontal="center" vertical="center"/>
    </xf>
    <xf numFmtId="164" fontId="7" fillId="0" borderId="0" xfId="2" applyNumberFormat="1" applyFont="1" applyFill="1" applyBorder="1" applyAlignment="1">
      <alignment horizontal="center" vertical="center"/>
    </xf>
    <xf numFmtId="164" fontId="7" fillId="2" borderId="3" xfId="2" applyNumberFormat="1" applyFont="1" applyFill="1" applyBorder="1" applyAlignment="1">
      <alignment horizontal="center" vertical="center"/>
    </xf>
    <xf numFmtId="164" fontId="5" fillId="2" borderId="3" xfId="2" applyNumberFormat="1" applyFont="1" applyFill="1" applyBorder="1" applyAlignment="1">
      <alignment horizontal="center" vertical="center"/>
    </xf>
    <xf numFmtId="0" fontId="3" fillId="0" borderId="0" xfId="0" applyFont="1" applyAlignment="1">
      <alignment wrapText="1"/>
    </xf>
    <xf numFmtId="164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Alignment="1"/>
    <xf numFmtId="164" fontId="3" fillId="3" borderId="1" xfId="0" applyNumberFormat="1" applyFont="1" applyFill="1" applyBorder="1" applyAlignment="1">
      <alignment horizontal="center" vertical="center"/>
    </xf>
    <xf numFmtId="167" fontId="3" fillId="3" borderId="1" xfId="0" applyNumberFormat="1" applyFont="1" applyFill="1" applyBorder="1" applyAlignment="1">
      <alignment horizontal="center" vertical="center"/>
    </xf>
    <xf numFmtId="164" fontId="3" fillId="3" borderId="1" xfId="2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7" fontId="3" fillId="0" borderId="4" xfId="0" applyNumberFormat="1" applyFont="1" applyFill="1" applyBorder="1" applyAlignment="1">
      <alignment horizontal="center" vertical="center"/>
    </xf>
    <xf numFmtId="167" fontId="3" fillId="0" borderId="4" xfId="2" applyNumberFormat="1" applyFont="1" applyFill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164" fontId="5" fillId="0" borderId="4" xfId="2" applyNumberFormat="1" applyFont="1" applyBorder="1" applyAlignment="1">
      <alignment horizontal="center" vertical="center"/>
    </xf>
    <xf numFmtId="167" fontId="5" fillId="2" borderId="3" xfId="2" applyNumberFormat="1" applyFont="1" applyFill="1" applyBorder="1" applyAlignment="1">
      <alignment horizontal="center" vertical="center"/>
    </xf>
    <xf numFmtId="164" fontId="3" fillId="0" borderId="4" xfId="0" applyNumberFormat="1" applyFont="1" applyFill="1" applyBorder="1" applyAlignment="1">
      <alignment horizontal="center" vertical="center"/>
    </xf>
    <xf numFmtId="164" fontId="3" fillId="0" borderId="4" xfId="2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4" fontId="2" fillId="4" borderId="5" xfId="2" applyNumberFormat="1" applyFont="1" applyFill="1" applyBorder="1" applyAlignment="1">
      <alignment horizontal="center" vertical="center" shrinkToFit="1"/>
    </xf>
    <xf numFmtId="4" fontId="2" fillId="4" borderId="6" xfId="2" applyNumberFormat="1" applyFont="1" applyFill="1" applyBorder="1" applyAlignment="1">
      <alignment horizontal="center" vertical="center" shrinkToFit="1"/>
    </xf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164" fontId="17" fillId="10" borderId="0" xfId="0" applyNumberFormat="1" applyFont="1" applyFill="1" applyAlignment="1">
      <alignment horizontal="center"/>
    </xf>
    <xf numFmtId="0" fontId="17" fillId="10" borderId="0" xfId="0" applyFont="1" applyFill="1" applyAlignment="1">
      <alignment horizontal="left"/>
    </xf>
    <xf numFmtId="164" fontId="18" fillId="0" borderId="0" xfId="2" applyNumberFormat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164" fontId="3" fillId="10" borderId="4" xfId="0" applyNumberFormat="1" applyFont="1" applyFill="1" applyBorder="1" applyAlignment="1">
      <alignment horizontal="center" vertical="center"/>
    </xf>
    <xf numFmtId="164" fontId="3" fillId="10" borderId="4" xfId="2" applyNumberFormat="1" applyFont="1" applyFill="1" applyBorder="1" applyAlignment="1">
      <alignment horizontal="center" vertical="center"/>
    </xf>
    <xf numFmtId="164" fontId="5" fillId="10" borderId="4" xfId="0" applyNumberFormat="1" applyFont="1" applyFill="1" applyBorder="1" applyAlignment="1">
      <alignment horizontal="center" vertical="center"/>
    </xf>
    <xf numFmtId="164" fontId="3" fillId="10" borderId="1" xfId="0" applyNumberFormat="1" applyFont="1" applyFill="1" applyBorder="1" applyAlignment="1">
      <alignment horizontal="center" vertical="center"/>
    </xf>
    <xf numFmtId="164" fontId="3" fillId="10" borderId="1" xfId="2" applyNumberFormat="1" applyFont="1" applyFill="1" applyBorder="1" applyAlignment="1">
      <alignment horizontal="center" vertical="center"/>
    </xf>
    <xf numFmtId="164" fontId="5" fillId="10" borderId="1" xfId="0" applyNumberFormat="1" applyFont="1" applyFill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6" fillId="2" borderId="1" xfId="0" applyFont="1" applyFill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15" fillId="5" borderId="1" xfId="0" applyFont="1" applyFill="1" applyBorder="1" applyAlignment="1">
      <alignment horizontal="left" vertical="center"/>
    </xf>
    <xf numFmtId="164" fontId="9" fillId="5" borderId="6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9" fillId="6" borderId="1" xfId="0" applyNumberFormat="1" applyFont="1" applyFill="1" applyBorder="1" applyAlignment="1">
      <alignment horizontal="center" vertical="center"/>
    </xf>
    <xf numFmtId="164" fontId="9" fillId="4" borderId="1" xfId="0" applyNumberFormat="1" applyFont="1" applyFill="1" applyBorder="1" applyAlignment="1">
      <alignment horizontal="center" vertical="center"/>
    </xf>
    <xf numFmtId="0" fontId="15" fillId="6" borderId="1" xfId="0" applyFont="1" applyFill="1" applyBorder="1" applyAlignment="1">
      <alignment horizontal="left" vertical="center"/>
    </xf>
    <xf numFmtId="0" fontId="15" fillId="7" borderId="1" xfId="0" applyFont="1" applyFill="1" applyBorder="1" applyAlignment="1">
      <alignment horizontal="left" vertical="center"/>
    </xf>
    <xf numFmtId="0" fontId="15" fillId="4" borderId="1" xfId="0" applyFont="1" applyFill="1" applyBorder="1" applyAlignment="1">
      <alignment horizontal="left" vertical="center"/>
    </xf>
    <xf numFmtId="164" fontId="9" fillId="7" borderId="1" xfId="0" applyNumberFormat="1" applyFont="1" applyFill="1" applyBorder="1" applyAlignment="1">
      <alignment horizontal="center" vertical="center"/>
    </xf>
    <xf numFmtId="0" fontId="15" fillId="8" borderId="1" xfId="0" applyFont="1" applyFill="1" applyBorder="1" applyAlignment="1">
      <alignment horizontal="left" vertical="center"/>
    </xf>
    <xf numFmtId="164" fontId="9" fillId="8" borderId="1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164" fontId="9" fillId="9" borderId="1" xfId="0" applyNumberFormat="1" applyFont="1" applyFill="1" applyBorder="1" applyAlignment="1">
      <alignment horizontal="center" vertical="center"/>
    </xf>
    <xf numFmtId="0" fontId="15" fillId="9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left" vertical="center" shrinkToFi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 shrinkToFit="1"/>
    </xf>
    <xf numFmtId="0" fontId="3" fillId="0" borderId="8" xfId="0" applyFont="1" applyBorder="1" applyAlignment="1">
      <alignment horizontal="left" vertical="center" shrinkToFit="1"/>
    </xf>
    <xf numFmtId="0" fontId="3" fillId="0" borderId="9" xfId="0" applyFont="1" applyBorder="1" applyAlignment="1">
      <alignment horizontal="left" vertical="center" shrinkToFit="1"/>
    </xf>
    <xf numFmtId="0" fontId="3" fillId="0" borderId="4" xfId="0" applyFont="1" applyFill="1" applyBorder="1" applyAlignment="1">
      <alignment horizontal="left" vertical="center"/>
    </xf>
    <xf numFmtId="0" fontId="3" fillId="0" borderId="4" xfId="0" applyFont="1" applyBorder="1" applyAlignment="1">
      <alignment horizontal="left" vertical="center" shrinkToFit="1"/>
    </xf>
    <xf numFmtId="0" fontId="5" fillId="9" borderId="1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left" vertical="center" shrinkToFit="1"/>
    </xf>
    <xf numFmtId="0" fontId="5" fillId="2" borderId="8" xfId="0" applyFont="1" applyFill="1" applyBorder="1" applyAlignment="1">
      <alignment horizontal="left" vertical="center" shrinkToFit="1"/>
    </xf>
    <xf numFmtId="0" fontId="5" fillId="2" borderId="9" xfId="0" applyFont="1" applyFill="1" applyBorder="1" applyAlignment="1">
      <alignment horizontal="left" vertical="center" shrinkToFit="1"/>
    </xf>
    <xf numFmtId="166" fontId="2" fillId="6" borderId="15" xfId="2" applyNumberFormat="1" applyFont="1" applyFill="1" applyBorder="1" applyAlignment="1">
      <alignment horizontal="center" vertical="center" shrinkToFit="1"/>
    </xf>
    <xf numFmtId="166" fontId="2" fillId="6" borderId="16" xfId="2" applyNumberFormat="1" applyFont="1" applyFill="1" applyBorder="1" applyAlignment="1">
      <alignment horizontal="center" vertical="center" shrinkToFit="1"/>
    </xf>
    <xf numFmtId="0" fontId="21" fillId="0" borderId="0" xfId="0" applyFont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13" fillId="0" borderId="0" xfId="0" applyFont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left" vertical="center" shrinkToFit="1"/>
    </xf>
    <xf numFmtId="0" fontId="8" fillId="0" borderId="8" xfId="0" applyFont="1" applyBorder="1" applyAlignment="1">
      <alignment horizontal="left" vertical="center" shrinkToFit="1"/>
    </xf>
    <xf numFmtId="0" fontId="8" fillId="0" borderId="9" xfId="0" applyFont="1" applyBorder="1" applyAlignment="1">
      <alignment horizontal="left" vertical="center" shrinkToFit="1"/>
    </xf>
    <xf numFmtId="0" fontId="5" fillId="0" borderId="1" xfId="0" applyFont="1" applyBorder="1" applyAlignment="1">
      <alignment horizontal="right"/>
    </xf>
    <xf numFmtId="0" fontId="5" fillId="0" borderId="12" xfId="0" applyFont="1" applyBorder="1" applyAlignment="1">
      <alignment horizontal="right"/>
    </xf>
    <xf numFmtId="0" fontId="8" fillId="0" borderId="1" xfId="0" applyFont="1" applyBorder="1" applyAlignment="1">
      <alignment horizontal="left" vertical="center" shrinkToFit="1"/>
    </xf>
    <xf numFmtId="0" fontId="10" fillId="0" borderId="1" xfId="0" applyFont="1" applyBorder="1" applyAlignment="1">
      <alignment horizontal="center" vertical="center" wrapText="1"/>
    </xf>
    <xf numFmtId="0" fontId="5" fillId="9" borderId="8" xfId="0" applyFont="1" applyFill="1" applyBorder="1" applyAlignment="1">
      <alignment horizontal="center" vertical="center"/>
    </xf>
    <xf numFmtId="0" fontId="5" fillId="9" borderId="9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shrinkToFit="1"/>
    </xf>
    <xf numFmtId="2" fontId="2" fillId="6" borderId="13" xfId="2" applyNumberFormat="1" applyFont="1" applyFill="1" applyBorder="1" applyAlignment="1">
      <alignment horizontal="center" vertical="center" shrinkToFit="1"/>
    </xf>
    <xf numFmtId="2" fontId="2" fillId="6" borderId="14" xfId="2" applyNumberFormat="1" applyFont="1" applyFill="1" applyBorder="1" applyAlignment="1">
      <alignment horizontal="center" vertical="center" shrinkToFit="1"/>
    </xf>
    <xf numFmtId="0" fontId="10" fillId="6" borderId="17" xfId="0" applyFont="1" applyFill="1" applyBorder="1" applyAlignment="1">
      <alignment horizontal="center" vertical="center" wrapText="1"/>
    </xf>
    <xf numFmtId="0" fontId="10" fillId="6" borderId="18" xfId="0" applyFont="1" applyFill="1" applyBorder="1" applyAlignment="1">
      <alignment horizontal="center" vertical="center" wrapText="1"/>
    </xf>
    <xf numFmtId="0" fontId="10" fillId="6" borderId="19" xfId="0" applyFont="1" applyFill="1" applyBorder="1" applyAlignment="1">
      <alignment horizontal="center" vertical="center" wrapText="1"/>
    </xf>
    <xf numFmtId="0" fontId="10" fillId="6" borderId="20" xfId="0" applyFont="1" applyFill="1" applyBorder="1" applyAlignment="1">
      <alignment horizontal="center" vertical="center" wrapText="1"/>
    </xf>
    <xf numFmtId="0" fontId="10" fillId="6" borderId="21" xfId="0" applyFont="1" applyFill="1" applyBorder="1" applyAlignment="1">
      <alignment horizontal="center" vertical="center" wrapText="1"/>
    </xf>
    <xf numFmtId="0" fontId="10" fillId="6" borderId="22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center" shrinkToFit="1"/>
    </xf>
    <xf numFmtId="0" fontId="4" fillId="6" borderId="14" xfId="0" applyFont="1" applyFill="1" applyBorder="1" applyAlignment="1">
      <alignment horizontal="center" shrinkToFit="1"/>
    </xf>
    <xf numFmtId="0" fontId="3" fillId="0" borderId="1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166" fontId="2" fillId="6" borderId="13" xfId="2" applyNumberFormat="1" applyFont="1" applyFill="1" applyBorder="1" applyAlignment="1">
      <alignment horizontal="center" vertical="center" shrinkToFit="1"/>
    </xf>
    <xf numFmtId="166" fontId="2" fillId="6" borderId="14" xfId="2" applyNumberFormat="1" applyFont="1" applyFill="1" applyBorder="1" applyAlignment="1">
      <alignment horizontal="center" vertical="center" shrinkToFit="1"/>
    </xf>
    <xf numFmtId="164" fontId="3" fillId="2" borderId="7" xfId="0" applyNumberFormat="1" applyFont="1" applyFill="1" applyBorder="1" applyAlignment="1">
      <alignment horizontal="center" vertical="center"/>
    </xf>
    <xf numFmtId="164" fontId="3" fillId="2" borderId="8" xfId="0" applyNumberFormat="1" applyFont="1" applyFill="1" applyBorder="1" applyAlignment="1">
      <alignment horizontal="center" vertical="center"/>
    </xf>
    <xf numFmtId="164" fontId="3" fillId="2" borderId="9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 shrinkToFit="1"/>
    </xf>
    <xf numFmtId="0" fontId="5" fillId="2" borderId="11" xfId="0" applyFont="1" applyFill="1" applyBorder="1" applyAlignment="1">
      <alignment horizontal="left" vertical="center" shrinkToFit="1"/>
    </xf>
    <xf numFmtId="0" fontId="8" fillId="10" borderId="1" xfId="0" applyFont="1" applyFill="1" applyBorder="1" applyAlignment="1">
      <alignment horizontal="left" vertical="center" shrinkToFit="1"/>
    </xf>
    <xf numFmtId="0" fontId="12" fillId="0" borderId="23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26" xfId="0" applyFont="1" applyBorder="1" applyAlignment="1">
      <alignment horizontal="left" vertical="center"/>
    </xf>
    <xf numFmtId="164" fontId="7" fillId="6" borderId="6" xfId="2" applyNumberFormat="1" applyFont="1" applyFill="1" applyBorder="1" applyAlignment="1">
      <alignment horizontal="center" vertical="center" shrinkToFi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11" fillId="0" borderId="10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23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/>
    </xf>
    <xf numFmtId="0" fontId="3" fillId="6" borderId="18" xfId="0" applyFont="1" applyFill="1" applyBorder="1" applyAlignment="1">
      <alignment horizontal="center" vertical="center"/>
    </xf>
    <xf numFmtId="0" fontId="3" fillId="6" borderId="20" xfId="0" applyFont="1" applyFill="1" applyBorder="1" applyAlignment="1">
      <alignment horizontal="center" vertical="center"/>
    </xf>
    <xf numFmtId="0" fontId="3" fillId="6" borderId="21" xfId="0" applyFont="1" applyFill="1" applyBorder="1" applyAlignment="1">
      <alignment horizontal="center" vertical="center"/>
    </xf>
    <xf numFmtId="4" fontId="4" fillId="4" borderId="6" xfId="0" applyNumberFormat="1" applyFont="1" applyFill="1" applyBorder="1" applyAlignment="1">
      <alignment horizontal="center" vertical="center" shrinkToFi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shrinkToFit="1"/>
    </xf>
    <xf numFmtId="0" fontId="3" fillId="0" borderId="0" xfId="0" applyFont="1" applyAlignment="1">
      <alignment horizontal="center" vertical="center"/>
    </xf>
    <xf numFmtId="0" fontId="10" fillId="4" borderId="27" xfId="0" applyFont="1" applyFill="1" applyBorder="1" applyAlignment="1">
      <alignment horizontal="center" vertical="center" wrapText="1" shrinkToFit="1"/>
    </xf>
    <xf numFmtId="0" fontId="10" fillId="4" borderId="28" xfId="0" applyFont="1" applyFill="1" applyBorder="1" applyAlignment="1">
      <alignment horizontal="center" vertical="center" wrapText="1" shrinkToFit="1"/>
    </xf>
    <xf numFmtId="0" fontId="10" fillId="4" borderId="5" xfId="0" applyFont="1" applyFill="1" applyBorder="1" applyAlignment="1">
      <alignment horizontal="center" vertical="center" wrapText="1" shrinkToFit="1"/>
    </xf>
    <xf numFmtId="0" fontId="8" fillId="0" borderId="4" xfId="0" applyFont="1" applyBorder="1" applyAlignment="1">
      <alignment horizontal="left" vertical="center" shrinkToFit="1"/>
    </xf>
    <xf numFmtId="0" fontId="5" fillId="9" borderId="7" xfId="0" applyFont="1" applyFill="1" applyBorder="1" applyAlignment="1">
      <alignment horizontal="center" vertical="center"/>
    </xf>
  </cellXfs>
  <cellStyles count="3">
    <cellStyle name="Euro" xfId="1"/>
    <cellStyle name="Migliaia [0]" xfId="2" builtinId="6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P60"/>
  <sheetViews>
    <sheetView tabSelected="1" topLeftCell="A29" zoomScaleNormal="100" workbookViewId="0">
      <selection activeCell="M57" sqref="M57"/>
    </sheetView>
  </sheetViews>
  <sheetFormatPr defaultRowHeight="12.75" x14ac:dyDescent="0.2"/>
  <cols>
    <col min="1" max="4" width="9.140625" style="1"/>
    <col min="5" max="7" width="9.140625" style="2"/>
    <col min="8" max="11" width="9.140625" style="4"/>
    <col min="12" max="16384" width="9.140625" style="1"/>
  </cols>
  <sheetData>
    <row r="1" spans="1:15" ht="27" x14ac:dyDescent="0.35">
      <c r="A1" s="100" t="s">
        <v>19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</row>
    <row r="2" spans="1:15" ht="15" x14ac:dyDescent="0.2">
      <c r="A2" s="99" t="s">
        <v>85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</row>
    <row r="4" spans="1:15" ht="30.75" x14ac:dyDescent="0.4">
      <c r="A4" s="98" t="s">
        <v>23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</row>
    <row r="6" spans="1:15" ht="30" customHeight="1" x14ac:dyDescent="0.2"/>
    <row r="7" spans="1:15" s="12" customFormat="1" ht="20.100000000000001" customHeight="1" x14ac:dyDescent="0.2">
      <c r="E7" s="103" t="s">
        <v>86</v>
      </c>
      <c r="F7" s="103"/>
      <c r="G7" s="103"/>
      <c r="H7" s="103"/>
      <c r="I7" s="103"/>
      <c r="J7" s="103"/>
      <c r="K7" s="103"/>
      <c r="L7" s="103"/>
      <c r="M7" s="103"/>
      <c r="N7" s="103"/>
      <c r="O7" s="33"/>
    </row>
    <row r="8" spans="1:15" s="12" customFormat="1" ht="40.5" customHeight="1" x14ac:dyDescent="0.2">
      <c r="E8" s="23"/>
      <c r="F8" s="23"/>
      <c r="G8" s="23"/>
      <c r="H8" s="24"/>
      <c r="I8" s="24"/>
      <c r="J8" s="24"/>
      <c r="K8" s="24"/>
    </row>
    <row r="9" spans="1:15" s="12" customFormat="1" ht="20.100000000000001" customHeight="1" x14ac:dyDescent="0.2">
      <c r="A9" s="102" t="s">
        <v>3</v>
      </c>
      <c r="B9" s="102"/>
      <c r="C9" s="102"/>
      <c r="D9" s="102"/>
      <c r="E9" s="102"/>
      <c r="F9" s="102"/>
      <c r="G9" s="102"/>
      <c r="H9" s="102"/>
      <c r="I9" s="102"/>
      <c r="J9" s="37"/>
      <c r="K9" s="27"/>
      <c r="L9" s="101">
        <f>L11+L13</f>
        <v>29470</v>
      </c>
      <c r="M9" s="101"/>
      <c r="N9" s="101"/>
    </row>
    <row r="10" spans="1:15" s="12" customFormat="1" ht="20.100000000000001" customHeight="1" x14ac:dyDescent="0.2">
      <c r="A10" s="25"/>
      <c r="B10" s="25"/>
      <c r="C10" s="25"/>
      <c r="D10" s="25"/>
      <c r="E10" s="26"/>
      <c r="F10" s="26"/>
      <c r="G10" s="26"/>
      <c r="H10" s="34"/>
      <c r="I10" s="34"/>
      <c r="J10" s="34"/>
      <c r="K10" s="27"/>
      <c r="L10" s="27"/>
      <c r="M10" s="27"/>
      <c r="N10" s="27"/>
    </row>
    <row r="11" spans="1:15" s="12" customFormat="1" ht="20.100000000000001" customHeight="1" x14ac:dyDescent="0.2">
      <c r="A11" s="83" t="s">
        <v>20</v>
      </c>
      <c r="B11" s="83"/>
      <c r="C11" s="83"/>
      <c r="D11" s="83"/>
      <c r="E11" s="83"/>
      <c r="F11" s="83"/>
      <c r="G11" s="83"/>
      <c r="H11" s="83"/>
      <c r="I11" s="83"/>
      <c r="J11" s="38"/>
      <c r="K11" s="27"/>
      <c r="L11" s="89">
        <f>'SCUOLA MEDIA'!O23</f>
        <v>14610</v>
      </c>
      <c r="M11" s="89"/>
      <c r="N11" s="89"/>
    </row>
    <row r="12" spans="1:15" s="12" customFormat="1" ht="6" customHeight="1" x14ac:dyDescent="0.2">
      <c r="A12" s="30"/>
      <c r="B12" s="30"/>
      <c r="C12" s="30"/>
      <c r="D12" s="30"/>
      <c r="E12" s="28"/>
      <c r="F12" s="28"/>
      <c r="G12" s="28"/>
      <c r="H12" s="34"/>
      <c r="I12" s="34"/>
      <c r="J12" s="34"/>
      <c r="K12" s="27"/>
      <c r="L12" s="29"/>
      <c r="M12" s="29"/>
      <c r="N12" s="29"/>
    </row>
    <row r="13" spans="1:15" s="12" customFormat="1" ht="20.100000000000001" customHeight="1" x14ac:dyDescent="0.2">
      <c r="A13" s="83" t="s">
        <v>21</v>
      </c>
      <c r="B13" s="83"/>
      <c r="C13" s="83"/>
      <c r="D13" s="83"/>
      <c r="E13" s="83"/>
      <c r="F13" s="83"/>
      <c r="G13" s="83"/>
      <c r="H13" s="83"/>
      <c r="I13" s="83"/>
      <c r="J13" s="38"/>
      <c r="K13" s="27"/>
      <c r="L13" s="89">
        <f>'INFANZIA-PRIMARIA'!N29</f>
        <v>14860</v>
      </c>
      <c r="M13" s="89"/>
      <c r="N13" s="89"/>
    </row>
    <row r="14" spans="1:15" s="12" customFormat="1" ht="45" customHeight="1" x14ac:dyDescent="0.2">
      <c r="A14" s="25"/>
      <c r="B14" s="25"/>
      <c r="C14" s="25"/>
      <c r="D14" s="25"/>
      <c r="E14" s="26"/>
      <c r="F14" s="26"/>
      <c r="G14" s="26"/>
      <c r="H14" s="34"/>
      <c r="I14" s="34"/>
      <c r="J14" s="34"/>
      <c r="K14" s="27"/>
      <c r="L14" s="27"/>
      <c r="M14" s="29"/>
      <c r="N14" s="27"/>
    </row>
    <row r="15" spans="1:15" s="12" customFormat="1" ht="20.100000000000001" customHeight="1" x14ac:dyDescent="0.2">
      <c r="A15" s="96" t="s">
        <v>6</v>
      </c>
      <c r="B15" s="96"/>
      <c r="C15" s="96"/>
      <c r="D15" s="96"/>
      <c r="E15" s="96"/>
      <c r="F15" s="96"/>
      <c r="G15" s="96"/>
      <c r="H15" s="96"/>
      <c r="I15" s="96"/>
      <c r="J15" s="37"/>
      <c r="K15" s="27"/>
      <c r="L15" s="97">
        <f>L17+L19</f>
        <v>13325</v>
      </c>
      <c r="M15" s="97"/>
      <c r="N15" s="97"/>
    </row>
    <row r="16" spans="1:15" s="12" customFormat="1" ht="20.100000000000001" customHeight="1" x14ac:dyDescent="0.2">
      <c r="A16" s="25"/>
      <c r="B16" s="25"/>
      <c r="C16" s="25"/>
      <c r="D16" s="25"/>
      <c r="E16" s="26"/>
      <c r="F16" s="26"/>
      <c r="G16" s="26"/>
      <c r="H16" s="34"/>
      <c r="I16" s="34"/>
      <c r="J16" s="34"/>
      <c r="K16" s="27"/>
      <c r="L16" s="27"/>
      <c r="M16" s="27"/>
      <c r="N16" s="27"/>
    </row>
    <row r="17" spans="1:14" s="12" customFormat="1" ht="20.100000000000001" customHeight="1" x14ac:dyDescent="0.2">
      <c r="A17" s="83" t="s">
        <v>20</v>
      </c>
      <c r="B17" s="83"/>
      <c r="C17" s="83"/>
      <c r="D17" s="83"/>
      <c r="E17" s="83"/>
      <c r="F17" s="83"/>
      <c r="G17" s="83"/>
      <c r="H17" s="83"/>
      <c r="I17" s="83"/>
      <c r="J17" s="38"/>
      <c r="K17" s="27"/>
      <c r="L17" s="89">
        <f>'SCUOLA MEDIA'!O33</f>
        <v>4360</v>
      </c>
      <c r="M17" s="89"/>
      <c r="N17" s="89"/>
    </row>
    <row r="18" spans="1:14" s="12" customFormat="1" ht="6" customHeight="1" x14ac:dyDescent="0.2">
      <c r="A18" s="30"/>
      <c r="B18" s="30"/>
      <c r="C18" s="30"/>
      <c r="D18" s="30"/>
      <c r="E18" s="28"/>
      <c r="F18" s="28"/>
      <c r="G18" s="28"/>
      <c r="H18" s="34"/>
      <c r="I18" s="34"/>
      <c r="J18" s="34"/>
      <c r="K18" s="27"/>
      <c r="L18" s="29"/>
      <c r="M18" s="29"/>
      <c r="N18" s="29"/>
    </row>
    <row r="19" spans="1:14" s="12" customFormat="1" ht="20.100000000000001" customHeight="1" x14ac:dyDescent="0.2">
      <c r="A19" s="83" t="s">
        <v>21</v>
      </c>
      <c r="B19" s="83"/>
      <c r="C19" s="83"/>
      <c r="D19" s="83"/>
      <c r="E19" s="83"/>
      <c r="F19" s="83"/>
      <c r="G19" s="83"/>
      <c r="H19" s="83"/>
      <c r="I19" s="83"/>
      <c r="J19" s="38"/>
      <c r="K19" s="27"/>
      <c r="L19" s="89">
        <f>'INFANZIA-PRIMARIA'!N39</f>
        <v>8965</v>
      </c>
      <c r="M19" s="89"/>
      <c r="N19" s="89"/>
    </row>
    <row r="20" spans="1:14" s="12" customFormat="1" ht="45" customHeight="1" x14ac:dyDescent="0.2">
      <c r="A20" s="25"/>
      <c r="B20" s="25"/>
      <c r="C20" s="25"/>
      <c r="D20" s="25"/>
      <c r="E20" s="26"/>
      <c r="F20" s="26"/>
      <c r="G20" s="26"/>
      <c r="H20" s="34"/>
      <c r="I20" s="34"/>
      <c r="J20" s="34"/>
      <c r="K20" s="27"/>
      <c r="L20" s="27"/>
      <c r="M20" s="29"/>
      <c r="N20" s="27"/>
    </row>
    <row r="21" spans="1:14" s="12" customFormat="1" ht="20.100000000000001" customHeight="1" x14ac:dyDescent="0.2">
      <c r="A21" s="94" t="s">
        <v>9</v>
      </c>
      <c r="B21" s="94"/>
      <c r="C21" s="94"/>
      <c r="D21" s="94"/>
      <c r="E21" s="94"/>
      <c r="F21" s="94"/>
      <c r="G21" s="94"/>
      <c r="H21" s="94"/>
      <c r="I21" s="94"/>
      <c r="J21" s="37"/>
      <c r="K21" s="27"/>
      <c r="L21" s="91">
        <f>L23+L25+L27</f>
        <v>39773</v>
      </c>
      <c r="M21" s="91"/>
      <c r="N21" s="91"/>
    </row>
    <row r="22" spans="1:14" s="12" customFormat="1" ht="20.100000000000001" customHeight="1" x14ac:dyDescent="0.2">
      <c r="A22" s="25"/>
      <c r="B22" s="25"/>
      <c r="C22" s="25"/>
      <c r="D22" s="25"/>
      <c r="E22" s="26"/>
      <c r="F22" s="26"/>
      <c r="G22" s="26"/>
      <c r="H22" s="34"/>
      <c r="I22" s="34"/>
      <c r="J22" s="34"/>
      <c r="K22" s="27"/>
      <c r="L22" s="27"/>
      <c r="M22" s="27"/>
      <c r="N22" s="27"/>
    </row>
    <row r="23" spans="1:14" s="12" customFormat="1" ht="20.100000000000001" customHeight="1" x14ac:dyDescent="0.2">
      <c r="A23" s="83" t="s">
        <v>20</v>
      </c>
      <c r="B23" s="83"/>
      <c r="C23" s="83"/>
      <c r="D23" s="83"/>
      <c r="E23" s="83"/>
      <c r="F23" s="83"/>
      <c r="G23" s="83"/>
      <c r="H23" s="83"/>
      <c r="I23" s="83"/>
      <c r="J23" s="38"/>
      <c r="K23" s="27"/>
      <c r="L23" s="89">
        <f>'SCUOLA MEDIA'!O51</f>
        <v>13300</v>
      </c>
      <c r="M23" s="89"/>
      <c r="N23" s="89"/>
    </row>
    <row r="24" spans="1:14" s="12" customFormat="1" ht="6" customHeight="1" x14ac:dyDescent="0.2">
      <c r="A24" s="30"/>
      <c r="B24" s="30"/>
      <c r="C24" s="30"/>
      <c r="D24" s="30"/>
      <c r="E24" s="28"/>
      <c r="F24" s="28"/>
      <c r="G24" s="28"/>
      <c r="H24" s="34"/>
      <c r="I24" s="34"/>
      <c r="J24" s="34"/>
      <c r="K24" s="27"/>
      <c r="L24" s="29"/>
      <c r="M24" s="29"/>
      <c r="N24" s="29"/>
    </row>
    <row r="25" spans="1:14" s="12" customFormat="1" ht="20.100000000000001" customHeight="1" x14ac:dyDescent="0.2">
      <c r="A25" s="83" t="s">
        <v>21</v>
      </c>
      <c r="B25" s="83"/>
      <c r="C25" s="83"/>
      <c r="D25" s="83"/>
      <c r="E25" s="83"/>
      <c r="F25" s="83"/>
      <c r="G25" s="83"/>
      <c r="H25" s="83"/>
      <c r="I25" s="83"/>
      <c r="J25" s="38"/>
      <c r="K25" s="27"/>
      <c r="L25" s="89">
        <f>'INFANZIA-PRIMARIA'!N60</f>
        <v>16673</v>
      </c>
      <c r="M25" s="89"/>
      <c r="N25" s="89"/>
    </row>
    <row r="26" spans="1:14" s="12" customFormat="1" ht="6" customHeight="1" x14ac:dyDescent="0.2">
      <c r="A26" s="30"/>
      <c r="B26" s="30"/>
      <c r="C26" s="30"/>
      <c r="D26" s="30"/>
      <c r="E26" s="28"/>
      <c r="F26" s="28"/>
      <c r="G26" s="28"/>
      <c r="H26" s="34"/>
      <c r="I26" s="34"/>
      <c r="J26" s="34"/>
      <c r="K26" s="27"/>
      <c r="L26" s="29"/>
      <c r="M26" s="29"/>
      <c r="N26" s="29"/>
    </row>
    <row r="27" spans="1:14" s="12" customFormat="1" ht="20.100000000000001" customHeight="1" x14ac:dyDescent="0.2">
      <c r="A27" s="83" t="s">
        <v>22</v>
      </c>
      <c r="B27" s="83"/>
      <c r="C27" s="83"/>
      <c r="D27" s="83"/>
      <c r="E27" s="83"/>
      <c r="F27" s="83"/>
      <c r="G27" s="83"/>
      <c r="H27" s="83"/>
      <c r="I27" s="83"/>
      <c r="J27" s="38"/>
      <c r="K27" s="27"/>
      <c r="L27" s="89">
        <f>'INFANZIA-PRIMARIA'!N75</f>
        <v>9800</v>
      </c>
      <c r="M27" s="89"/>
      <c r="N27" s="89"/>
    </row>
    <row r="28" spans="1:14" s="12" customFormat="1" ht="45" customHeight="1" x14ac:dyDescent="0.2">
      <c r="E28" s="23"/>
      <c r="F28" s="23"/>
      <c r="G28" s="23"/>
      <c r="H28" s="35"/>
      <c r="I28" s="35"/>
      <c r="J28" s="35"/>
      <c r="K28" s="24"/>
      <c r="L28" s="24"/>
      <c r="M28" s="24"/>
      <c r="N28" s="24"/>
    </row>
    <row r="29" spans="1:14" s="12" customFormat="1" ht="20.100000000000001" customHeight="1" x14ac:dyDescent="0.2">
      <c r="A29" s="93" t="s">
        <v>7</v>
      </c>
      <c r="B29" s="93"/>
      <c r="C29" s="93"/>
      <c r="D29" s="93"/>
      <c r="E29" s="93"/>
      <c r="F29" s="93"/>
      <c r="G29" s="93"/>
      <c r="H29" s="93"/>
      <c r="I29" s="93"/>
      <c r="J29" s="37"/>
      <c r="K29" s="27"/>
      <c r="L29" s="95">
        <f>L31+L33</f>
        <v>13370</v>
      </c>
      <c r="M29" s="95"/>
      <c r="N29" s="95"/>
    </row>
    <row r="30" spans="1:14" s="12" customFormat="1" ht="20.100000000000001" customHeight="1" x14ac:dyDescent="0.2">
      <c r="A30" s="25"/>
      <c r="B30" s="25"/>
      <c r="C30" s="25"/>
      <c r="D30" s="25"/>
      <c r="E30" s="26"/>
      <c r="F30" s="26"/>
      <c r="G30" s="26"/>
      <c r="H30" s="34"/>
      <c r="I30" s="34"/>
      <c r="J30" s="34"/>
      <c r="K30" s="27"/>
      <c r="L30" s="27"/>
      <c r="M30" s="27"/>
      <c r="N30" s="27"/>
    </row>
    <row r="31" spans="1:14" s="12" customFormat="1" ht="20.100000000000001" customHeight="1" x14ac:dyDescent="0.2">
      <c r="A31" s="83" t="s">
        <v>20</v>
      </c>
      <c r="B31" s="83"/>
      <c r="C31" s="83"/>
      <c r="D31" s="83"/>
      <c r="E31" s="83"/>
      <c r="F31" s="83"/>
      <c r="G31" s="83"/>
      <c r="H31" s="83"/>
      <c r="I31" s="83"/>
      <c r="J31" s="38"/>
      <c r="K31" s="27"/>
      <c r="L31" s="89">
        <f>'SCUOLA MEDIA'!O70</f>
        <v>3000</v>
      </c>
      <c r="M31" s="89"/>
      <c r="N31" s="89"/>
    </row>
    <row r="32" spans="1:14" s="12" customFormat="1" ht="6" customHeight="1" x14ac:dyDescent="0.2">
      <c r="A32" s="30"/>
      <c r="B32" s="30"/>
      <c r="C32" s="30"/>
      <c r="D32" s="30"/>
      <c r="E32" s="28"/>
      <c r="F32" s="28"/>
      <c r="G32" s="28"/>
      <c r="H32" s="34"/>
      <c r="I32" s="34"/>
      <c r="J32" s="34"/>
      <c r="K32" s="27"/>
      <c r="L32" s="29"/>
      <c r="M32" s="29"/>
      <c r="N32" s="29"/>
    </row>
    <row r="33" spans="1:14" s="12" customFormat="1" ht="20.100000000000001" customHeight="1" x14ac:dyDescent="0.2">
      <c r="A33" s="83" t="s">
        <v>21</v>
      </c>
      <c r="B33" s="83"/>
      <c r="C33" s="83"/>
      <c r="D33" s="83"/>
      <c r="E33" s="83"/>
      <c r="F33" s="83"/>
      <c r="G33" s="83"/>
      <c r="H33" s="83"/>
      <c r="I33" s="83"/>
      <c r="J33" s="38"/>
      <c r="K33" s="27"/>
      <c r="L33" s="89">
        <f>'INFANZIA-PRIMARIA'!N90</f>
        <v>10370</v>
      </c>
      <c r="M33" s="89"/>
      <c r="N33" s="89"/>
    </row>
    <row r="34" spans="1:14" s="12" customFormat="1" ht="45" customHeight="1" x14ac:dyDescent="0.2">
      <c r="E34" s="23"/>
      <c r="F34" s="23"/>
      <c r="G34" s="23"/>
      <c r="H34" s="35"/>
      <c r="I34" s="35"/>
      <c r="J34" s="35"/>
      <c r="K34" s="24"/>
      <c r="L34" s="24"/>
      <c r="M34" s="24"/>
      <c r="N34" s="24"/>
    </row>
    <row r="35" spans="1:14" s="12" customFormat="1" ht="20.100000000000001" customHeight="1" x14ac:dyDescent="0.2">
      <c r="A35" s="92" t="s">
        <v>5</v>
      </c>
      <c r="B35" s="92"/>
      <c r="C35" s="92"/>
      <c r="D35" s="92"/>
      <c r="E35" s="92"/>
      <c r="F35" s="92"/>
      <c r="G35" s="92"/>
      <c r="H35" s="92"/>
      <c r="I35" s="92"/>
      <c r="J35" s="37"/>
      <c r="K35" s="27"/>
      <c r="L35" s="90">
        <f>L37+L39</f>
        <v>7262</v>
      </c>
      <c r="M35" s="90"/>
      <c r="N35" s="90"/>
    </row>
    <row r="36" spans="1:14" s="12" customFormat="1" ht="20.100000000000001" customHeight="1" x14ac:dyDescent="0.2">
      <c r="A36" s="25"/>
      <c r="B36" s="25"/>
      <c r="C36" s="25"/>
      <c r="D36" s="25"/>
      <c r="E36" s="26"/>
      <c r="F36" s="26"/>
      <c r="G36" s="26"/>
      <c r="H36" s="34"/>
      <c r="I36" s="34"/>
      <c r="J36" s="34"/>
      <c r="K36" s="27"/>
      <c r="L36" s="27"/>
      <c r="M36" s="27"/>
      <c r="N36" s="27"/>
    </row>
    <row r="37" spans="1:14" s="12" customFormat="1" ht="20.100000000000001" customHeight="1" x14ac:dyDescent="0.2">
      <c r="A37" s="83" t="s">
        <v>20</v>
      </c>
      <c r="B37" s="83"/>
      <c r="C37" s="83"/>
      <c r="D37" s="83"/>
      <c r="E37" s="83"/>
      <c r="F37" s="83"/>
      <c r="G37" s="83"/>
      <c r="H37" s="83"/>
      <c r="I37" s="83"/>
      <c r="J37" s="38"/>
      <c r="K37" s="27"/>
      <c r="L37" s="89">
        <f>'SCUOLA MEDIA'!O81</f>
        <v>2427</v>
      </c>
      <c r="M37" s="89"/>
      <c r="N37" s="89"/>
    </row>
    <row r="38" spans="1:14" s="12" customFormat="1" ht="6" customHeight="1" x14ac:dyDescent="0.2">
      <c r="A38" s="30"/>
      <c r="B38" s="30"/>
      <c r="C38" s="30"/>
      <c r="D38" s="30"/>
      <c r="E38" s="28"/>
      <c r="F38" s="28"/>
      <c r="G38" s="28"/>
      <c r="H38" s="34"/>
      <c r="I38" s="34"/>
      <c r="J38" s="34"/>
      <c r="K38" s="27"/>
      <c r="L38" s="29"/>
      <c r="M38" s="29"/>
      <c r="N38" s="29"/>
    </row>
    <row r="39" spans="1:14" s="12" customFormat="1" ht="20.100000000000001" customHeight="1" x14ac:dyDescent="0.2">
      <c r="A39" s="83" t="s">
        <v>21</v>
      </c>
      <c r="B39" s="83"/>
      <c r="C39" s="83"/>
      <c r="D39" s="83"/>
      <c r="E39" s="83"/>
      <c r="F39" s="83"/>
      <c r="G39" s="83"/>
      <c r="H39" s="83"/>
      <c r="I39" s="83"/>
      <c r="J39" s="38"/>
      <c r="K39" s="27"/>
      <c r="L39" s="89">
        <f>'INFANZIA-PRIMARIA'!N98</f>
        <v>4835</v>
      </c>
      <c r="M39" s="89"/>
      <c r="N39" s="89"/>
    </row>
    <row r="40" spans="1:14" x14ac:dyDescent="0.2">
      <c r="H40" s="36"/>
      <c r="I40" s="36"/>
      <c r="J40" s="36"/>
      <c r="L40" s="4"/>
      <c r="M40" s="4"/>
      <c r="N40" s="4"/>
    </row>
    <row r="41" spans="1:14" ht="13.5" thickBot="1" x14ac:dyDescent="0.25">
      <c r="H41" s="36"/>
      <c r="I41" s="36"/>
      <c r="J41" s="36"/>
      <c r="L41" s="4"/>
      <c r="M41" s="4"/>
      <c r="N41" s="4"/>
    </row>
    <row r="42" spans="1:14" s="12" customFormat="1" ht="20.100000000000001" customHeight="1" thickTop="1" thickBot="1" x14ac:dyDescent="0.25">
      <c r="A42" s="87" t="s">
        <v>87</v>
      </c>
      <c r="B42" s="87"/>
      <c r="C42" s="87"/>
      <c r="D42" s="87"/>
      <c r="E42" s="87"/>
      <c r="F42" s="87"/>
      <c r="G42" s="87"/>
      <c r="H42" s="87"/>
      <c r="I42" s="87"/>
      <c r="J42" s="37"/>
      <c r="K42" s="27"/>
      <c r="L42" s="88">
        <f>L9+L15+L21+L29+L35</f>
        <v>103200</v>
      </c>
      <c r="M42" s="88"/>
      <c r="N42" s="88"/>
    </row>
    <row r="43" spans="1:14" ht="13.5" thickTop="1" x14ac:dyDescent="0.2"/>
    <row r="45" spans="1:14" ht="15" x14ac:dyDescent="0.2">
      <c r="A45" s="86" t="s">
        <v>130</v>
      </c>
      <c r="B45" s="86"/>
      <c r="C45" s="86"/>
      <c r="D45" s="86"/>
    </row>
    <row r="46" spans="1:14" x14ac:dyDescent="0.2">
      <c r="F46" s="84"/>
      <c r="G46" s="84"/>
      <c r="H46" s="84"/>
      <c r="I46" s="84"/>
      <c r="J46" s="84"/>
      <c r="K46" s="84"/>
    </row>
    <row r="47" spans="1:14" ht="15" x14ac:dyDescent="0.2">
      <c r="F47" s="85"/>
      <c r="G47" s="85"/>
      <c r="H47" s="85"/>
      <c r="I47" s="85"/>
      <c r="J47" s="85"/>
      <c r="K47" s="85"/>
    </row>
    <row r="50" spans="1:16" x14ac:dyDescent="0.2">
      <c r="I50" s="84" t="s">
        <v>10</v>
      </c>
      <c r="J50" s="84"/>
      <c r="K50" s="84"/>
      <c r="L50" s="84"/>
      <c r="M50" s="84"/>
      <c r="N50" s="84"/>
    </row>
    <row r="51" spans="1:16" ht="15" x14ac:dyDescent="0.2">
      <c r="I51" s="85" t="s">
        <v>11</v>
      </c>
      <c r="J51" s="85"/>
      <c r="K51" s="85"/>
      <c r="L51" s="85"/>
      <c r="M51" s="85"/>
      <c r="N51" s="85"/>
    </row>
    <row r="60" spans="1:16" x14ac:dyDescent="0.2">
      <c r="A60" s="84" t="s">
        <v>30</v>
      </c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</row>
  </sheetData>
  <mergeCells count="44">
    <mergeCell ref="A1:O1"/>
    <mergeCell ref="L9:N9"/>
    <mergeCell ref="A9:I9"/>
    <mergeCell ref="L11:N11"/>
    <mergeCell ref="E7:N7"/>
    <mergeCell ref="A11:I11"/>
    <mergeCell ref="A19:I19"/>
    <mergeCell ref="A15:I15"/>
    <mergeCell ref="L15:N15"/>
    <mergeCell ref="A4:O4"/>
    <mergeCell ref="A2:O2"/>
    <mergeCell ref="L17:N17"/>
    <mergeCell ref="L19:N19"/>
    <mergeCell ref="L13:N13"/>
    <mergeCell ref="A13:I13"/>
    <mergeCell ref="A17:I17"/>
    <mergeCell ref="L21:N21"/>
    <mergeCell ref="L23:N23"/>
    <mergeCell ref="A37:I37"/>
    <mergeCell ref="A35:I35"/>
    <mergeCell ref="A33:I33"/>
    <mergeCell ref="L31:N31"/>
    <mergeCell ref="A29:I29"/>
    <mergeCell ref="A23:I23"/>
    <mergeCell ref="A21:I21"/>
    <mergeCell ref="L25:N25"/>
    <mergeCell ref="L27:N27"/>
    <mergeCell ref="L29:N29"/>
    <mergeCell ref="A39:I39"/>
    <mergeCell ref="A60:P60"/>
    <mergeCell ref="A27:I27"/>
    <mergeCell ref="A31:I31"/>
    <mergeCell ref="A25:I25"/>
    <mergeCell ref="I51:N51"/>
    <mergeCell ref="F47:K47"/>
    <mergeCell ref="A45:D45"/>
    <mergeCell ref="F46:K46"/>
    <mergeCell ref="I50:N50"/>
    <mergeCell ref="A42:I42"/>
    <mergeCell ref="L42:N42"/>
    <mergeCell ref="L33:N33"/>
    <mergeCell ref="L35:N35"/>
    <mergeCell ref="L37:N37"/>
    <mergeCell ref="L39:N39"/>
  </mergeCells>
  <phoneticPr fontId="0" type="noConversion"/>
  <pageMargins left="0.19685039370078741" right="0.19685039370078741" top="0.76" bottom="0.39370078740157483" header="0.96" footer="0.51181102362204722"/>
  <pageSetup paperSize="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P117"/>
  <sheetViews>
    <sheetView topLeftCell="A73" zoomScaleNormal="100" workbookViewId="0">
      <selection activeCell="E94" sqref="E94"/>
    </sheetView>
  </sheetViews>
  <sheetFormatPr defaultRowHeight="12.75" x14ac:dyDescent="0.2"/>
  <cols>
    <col min="1" max="1" width="3.140625" style="1" customWidth="1"/>
    <col min="2" max="4" width="9.140625" style="1"/>
    <col min="5" max="5" width="18.140625" style="1" customWidth="1"/>
    <col min="6" max="9" width="10.7109375" style="2" customWidth="1"/>
    <col min="10" max="11" width="9.140625" style="4"/>
    <col min="12" max="12" width="8.140625" style="4" customWidth="1"/>
    <col min="13" max="13" width="4" style="4" customWidth="1"/>
    <col min="14" max="14" width="10.7109375" style="1" customWidth="1"/>
    <col min="15" max="15" width="12.7109375" style="1" customWidth="1"/>
    <col min="16" max="16384" width="9.140625" style="1"/>
  </cols>
  <sheetData>
    <row r="1" spans="1:16" ht="22.5" x14ac:dyDescent="0.2">
      <c r="A1" s="123" t="s">
        <v>15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</row>
    <row r="2" spans="1:16" ht="19.5" customHeight="1" x14ac:dyDescent="0.2">
      <c r="A2" s="132" t="s">
        <v>85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51"/>
    </row>
    <row r="3" spans="1:16" ht="11.25" customHeight="1" x14ac:dyDescent="0.2"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</row>
    <row r="4" spans="1:16" ht="4.5" customHeight="1" x14ac:dyDescent="0.2"/>
    <row r="5" spans="1:16" s="22" customFormat="1" ht="18" customHeight="1" x14ac:dyDescent="0.25">
      <c r="A5" s="128" t="s">
        <v>17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</row>
    <row r="6" spans="1:16" ht="9.75" customHeight="1" x14ac:dyDescent="0.2"/>
    <row r="7" spans="1:16" ht="12.75" customHeight="1" x14ac:dyDescent="0.2">
      <c r="G7" s="3"/>
      <c r="H7" s="3"/>
      <c r="I7" s="136" t="s">
        <v>88</v>
      </c>
      <c r="J7" s="136"/>
      <c r="K7" s="136"/>
      <c r="L7" s="136"/>
      <c r="M7" s="136"/>
      <c r="N7" s="136"/>
      <c r="O7" s="136"/>
    </row>
    <row r="8" spans="1:16" ht="15" customHeight="1" x14ac:dyDescent="0.2">
      <c r="K8" s="137"/>
      <c r="L8" s="137"/>
      <c r="M8" s="137"/>
      <c r="N8" s="137"/>
      <c r="O8" s="137"/>
    </row>
    <row r="9" spans="1:16" ht="37.5" customHeight="1" x14ac:dyDescent="0.2">
      <c r="A9" s="139" t="s">
        <v>13</v>
      </c>
      <c r="B9" s="139"/>
      <c r="C9" s="139"/>
      <c r="D9" s="139"/>
      <c r="E9" s="139"/>
      <c r="F9" s="32" t="s">
        <v>25</v>
      </c>
      <c r="G9" s="32" t="s">
        <v>26</v>
      </c>
      <c r="H9" s="32" t="s">
        <v>27</v>
      </c>
      <c r="I9" s="39" t="s">
        <v>0</v>
      </c>
      <c r="J9" s="129" t="s">
        <v>1</v>
      </c>
      <c r="K9" s="130"/>
      <c r="L9" s="130"/>
      <c r="M9" s="131"/>
      <c r="N9" s="32" t="s">
        <v>28</v>
      </c>
      <c r="O9" s="31" t="s">
        <v>2</v>
      </c>
    </row>
    <row r="10" spans="1:16" s="12" customFormat="1" ht="24.95" customHeight="1" x14ac:dyDescent="0.2">
      <c r="A10" s="140" t="s">
        <v>3</v>
      </c>
      <c r="B10" s="140"/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  <c r="O10" s="141"/>
    </row>
    <row r="11" spans="1:16" s="12" customFormat="1" ht="21.95" customHeight="1" x14ac:dyDescent="0.2">
      <c r="A11" s="55">
        <v>1</v>
      </c>
      <c r="B11" s="104" t="s">
        <v>35</v>
      </c>
      <c r="C11" s="104"/>
      <c r="D11" s="104"/>
      <c r="E11" s="104"/>
      <c r="F11" s="8">
        <v>2000</v>
      </c>
      <c r="G11" s="8"/>
      <c r="H11" s="8"/>
      <c r="I11" s="9"/>
      <c r="J11" s="138" t="s">
        <v>16</v>
      </c>
      <c r="K11" s="138"/>
      <c r="L11" s="138"/>
      <c r="M11" s="138"/>
      <c r="N11" s="15"/>
      <c r="O11" s="11">
        <f>F11+G11+I11+N11</f>
        <v>2000</v>
      </c>
    </row>
    <row r="12" spans="1:16" s="12" customFormat="1" ht="21.95" customHeight="1" x14ac:dyDescent="0.2">
      <c r="A12" s="55">
        <f>A11+1</f>
        <v>2</v>
      </c>
      <c r="B12" s="104" t="s">
        <v>36</v>
      </c>
      <c r="C12" s="104"/>
      <c r="D12" s="104"/>
      <c r="E12" s="104"/>
      <c r="F12" s="8"/>
      <c r="G12" s="8">
        <v>2702</v>
      </c>
      <c r="H12" s="8"/>
      <c r="I12" s="9"/>
      <c r="J12" s="138" t="s">
        <v>12</v>
      </c>
      <c r="K12" s="138"/>
      <c r="L12" s="138"/>
      <c r="M12" s="138"/>
      <c r="N12" s="15"/>
      <c r="O12" s="11">
        <f>F12+G12+I12+N12</f>
        <v>2702</v>
      </c>
    </row>
    <row r="13" spans="1:16" s="12" customFormat="1" ht="21.95" customHeight="1" x14ac:dyDescent="0.2">
      <c r="A13" s="55">
        <f t="shared" ref="A13:A22" si="0">A12+1</f>
        <v>3</v>
      </c>
      <c r="B13" s="112" t="s">
        <v>42</v>
      </c>
      <c r="C13" s="113"/>
      <c r="D13" s="113"/>
      <c r="E13" s="114"/>
      <c r="F13" s="8"/>
      <c r="G13" s="8">
        <v>1000</v>
      </c>
      <c r="H13" s="8"/>
      <c r="I13" s="9"/>
      <c r="J13" s="138" t="s">
        <v>12</v>
      </c>
      <c r="K13" s="138"/>
      <c r="L13" s="138"/>
      <c r="M13" s="138"/>
      <c r="N13" s="15"/>
      <c r="O13" s="11">
        <f t="shared" ref="O13:O21" si="1">F13+G13+I13+N13</f>
        <v>1000</v>
      </c>
    </row>
    <row r="14" spans="1:16" s="12" customFormat="1" ht="21.95" customHeight="1" x14ac:dyDescent="0.2">
      <c r="A14" s="55">
        <f t="shared" si="0"/>
        <v>4</v>
      </c>
      <c r="B14" s="108" t="s">
        <v>56</v>
      </c>
      <c r="C14" s="108"/>
      <c r="D14" s="108"/>
      <c r="E14" s="108"/>
      <c r="F14" s="8"/>
      <c r="G14" s="78">
        <v>60</v>
      </c>
      <c r="H14" s="78"/>
      <c r="I14" s="79"/>
      <c r="J14" s="127" t="s">
        <v>12</v>
      </c>
      <c r="K14" s="127"/>
      <c r="L14" s="127"/>
      <c r="M14" s="127"/>
      <c r="N14" s="15"/>
      <c r="O14" s="11">
        <f t="shared" ref="O14:O20" si="2">F14+G14+I14+N14</f>
        <v>60</v>
      </c>
    </row>
    <row r="15" spans="1:16" s="12" customFormat="1" ht="21.95" customHeight="1" x14ac:dyDescent="0.2">
      <c r="A15" s="55">
        <f t="shared" si="0"/>
        <v>5</v>
      </c>
      <c r="B15" s="108" t="s">
        <v>101</v>
      </c>
      <c r="C15" s="108"/>
      <c r="D15" s="108"/>
      <c r="E15" s="108"/>
      <c r="F15" s="8"/>
      <c r="G15" s="78">
        <v>456</v>
      </c>
      <c r="H15" s="78"/>
      <c r="I15" s="79"/>
      <c r="J15" s="127" t="s">
        <v>12</v>
      </c>
      <c r="K15" s="127"/>
      <c r="L15" s="127"/>
      <c r="M15" s="127"/>
      <c r="N15" s="15"/>
      <c r="O15" s="11">
        <f t="shared" ref="O15" si="3">F15+G15+I15+N15</f>
        <v>456</v>
      </c>
    </row>
    <row r="16" spans="1:16" s="12" customFormat="1" ht="21.95" customHeight="1" x14ac:dyDescent="0.2">
      <c r="A16" s="55">
        <f t="shared" si="0"/>
        <v>6</v>
      </c>
      <c r="B16" s="108" t="s">
        <v>57</v>
      </c>
      <c r="C16" s="108"/>
      <c r="D16" s="108"/>
      <c r="E16" s="108"/>
      <c r="F16" s="8"/>
      <c r="G16" s="78">
        <v>320</v>
      </c>
      <c r="H16" s="78"/>
      <c r="I16" s="79"/>
      <c r="J16" s="127" t="s">
        <v>12</v>
      </c>
      <c r="K16" s="127"/>
      <c r="L16" s="127"/>
      <c r="M16" s="127"/>
      <c r="N16" s="15"/>
      <c r="O16" s="11">
        <f t="shared" si="2"/>
        <v>320</v>
      </c>
    </row>
    <row r="17" spans="1:15" s="12" customFormat="1" ht="21.95" customHeight="1" x14ac:dyDescent="0.2">
      <c r="A17" s="55">
        <f t="shared" si="0"/>
        <v>7</v>
      </c>
      <c r="B17" s="108" t="s">
        <v>102</v>
      </c>
      <c r="C17" s="108"/>
      <c r="D17" s="108"/>
      <c r="E17" s="108"/>
      <c r="F17" s="8"/>
      <c r="G17" s="78">
        <v>1200</v>
      </c>
      <c r="H17" s="78"/>
      <c r="I17" s="79"/>
      <c r="J17" s="127" t="s">
        <v>12</v>
      </c>
      <c r="K17" s="127"/>
      <c r="L17" s="127"/>
      <c r="M17" s="127"/>
      <c r="N17" s="15"/>
      <c r="O17" s="11">
        <f t="shared" si="2"/>
        <v>1200</v>
      </c>
    </row>
    <row r="18" spans="1:15" s="12" customFormat="1" ht="21.95" customHeight="1" x14ac:dyDescent="0.2">
      <c r="A18" s="55">
        <f t="shared" si="0"/>
        <v>8</v>
      </c>
      <c r="B18" s="108" t="s">
        <v>68</v>
      </c>
      <c r="C18" s="108"/>
      <c r="D18" s="108"/>
      <c r="E18" s="108"/>
      <c r="F18" s="8"/>
      <c r="G18" s="78">
        <v>1000</v>
      </c>
      <c r="H18" s="78"/>
      <c r="I18" s="79"/>
      <c r="J18" s="127" t="s">
        <v>12</v>
      </c>
      <c r="K18" s="127"/>
      <c r="L18" s="127"/>
      <c r="M18" s="127"/>
      <c r="N18" s="15"/>
      <c r="O18" s="11">
        <f t="shared" ref="O18:O19" si="4">F18+G18+I18+N18</f>
        <v>1000</v>
      </c>
    </row>
    <row r="19" spans="1:15" s="12" customFormat="1" ht="21.95" customHeight="1" x14ac:dyDescent="0.2">
      <c r="A19" s="55">
        <f t="shared" si="0"/>
        <v>9</v>
      </c>
      <c r="B19" s="108" t="s">
        <v>103</v>
      </c>
      <c r="C19" s="108"/>
      <c r="D19" s="108"/>
      <c r="E19" s="108"/>
      <c r="F19" s="8"/>
      <c r="G19" s="78">
        <v>296</v>
      </c>
      <c r="H19" s="78"/>
      <c r="I19" s="79"/>
      <c r="J19" s="127" t="s">
        <v>12</v>
      </c>
      <c r="K19" s="127"/>
      <c r="L19" s="127"/>
      <c r="M19" s="127"/>
      <c r="N19" s="15"/>
      <c r="O19" s="11">
        <f t="shared" si="4"/>
        <v>296</v>
      </c>
    </row>
    <row r="20" spans="1:15" s="12" customFormat="1" ht="21.95" customHeight="1" x14ac:dyDescent="0.2">
      <c r="A20" s="55">
        <f t="shared" si="0"/>
        <v>10</v>
      </c>
      <c r="B20" s="108" t="s">
        <v>60</v>
      </c>
      <c r="C20" s="108"/>
      <c r="D20" s="108"/>
      <c r="E20" s="108"/>
      <c r="F20" s="8"/>
      <c r="G20" s="78"/>
      <c r="H20" s="78"/>
      <c r="I20" s="79"/>
      <c r="J20" s="127" t="s">
        <v>24</v>
      </c>
      <c r="K20" s="127"/>
      <c r="L20" s="127"/>
      <c r="M20" s="127"/>
      <c r="N20" s="15">
        <v>2800</v>
      </c>
      <c r="O20" s="11">
        <f t="shared" si="2"/>
        <v>2800</v>
      </c>
    </row>
    <row r="21" spans="1:15" s="12" customFormat="1" ht="21.95" customHeight="1" x14ac:dyDescent="0.2">
      <c r="A21" s="55">
        <f t="shared" si="0"/>
        <v>11</v>
      </c>
      <c r="B21" s="109" t="s">
        <v>58</v>
      </c>
      <c r="C21" s="110"/>
      <c r="D21" s="110"/>
      <c r="E21" s="111"/>
      <c r="F21" s="8"/>
      <c r="G21" s="78"/>
      <c r="H21" s="78"/>
      <c r="I21" s="79">
        <v>2296</v>
      </c>
      <c r="J21" s="108" t="s">
        <v>73</v>
      </c>
      <c r="K21" s="108"/>
      <c r="L21" s="108"/>
      <c r="M21" s="108"/>
      <c r="N21" s="15"/>
      <c r="O21" s="11">
        <f t="shared" si="1"/>
        <v>2296</v>
      </c>
    </row>
    <row r="22" spans="1:15" s="12" customFormat="1" ht="21.95" customHeight="1" x14ac:dyDescent="0.2">
      <c r="A22" s="55">
        <f t="shared" si="0"/>
        <v>12</v>
      </c>
      <c r="B22" s="108" t="s">
        <v>37</v>
      </c>
      <c r="C22" s="108"/>
      <c r="D22" s="108"/>
      <c r="E22" s="108"/>
      <c r="F22" s="8"/>
      <c r="G22" s="78"/>
      <c r="H22" s="78"/>
      <c r="I22" s="79">
        <v>480</v>
      </c>
      <c r="J22" s="127" t="s">
        <v>74</v>
      </c>
      <c r="K22" s="127"/>
      <c r="L22" s="127"/>
      <c r="M22" s="127"/>
      <c r="N22" s="15"/>
      <c r="O22" s="11">
        <f>F22+G22+I22+N22</f>
        <v>480</v>
      </c>
    </row>
    <row r="23" spans="1:15" s="12" customFormat="1" ht="24.95" customHeight="1" x14ac:dyDescent="0.2">
      <c r="A23" s="142" t="s">
        <v>4</v>
      </c>
      <c r="B23" s="142"/>
      <c r="C23" s="142"/>
      <c r="D23" s="142"/>
      <c r="E23" s="142"/>
      <c r="F23" s="13">
        <f>SUM(F11:F22)</f>
        <v>2000</v>
      </c>
      <c r="G23" s="13">
        <f>SUM(G11:G22)</f>
        <v>7034</v>
      </c>
      <c r="H23" s="13">
        <f>SUM(H11:H22)</f>
        <v>0</v>
      </c>
      <c r="I23" s="13">
        <f>SUM(I13:I22)</f>
        <v>2776</v>
      </c>
      <c r="J23" s="154"/>
      <c r="K23" s="155"/>
      <c r="L23" s="155"/>
      <c r="M23" s="156"/>
      <c r="N23" s="13">
        <f>SUM(N13:N22)</f>
        <v>2800</v>
      </c>
      <c r="O23" s="13">
        <f>SUM(O11:O22)</f>
        <v>14610</v>
      </c>
    </row>
    <row r="24" spans="1:15" s="12" customFormat="1" ht="24.95" customHeight="1" x14ac:dyDescent="0.2">
      <c r="A24" s="117" t="s">
        <v>6</v>
      </c>
      <c r="B24" s="117"/>
      <c r="C24" s="117"/>
      <c r="D24" s="117"/>
      <c r="E24" s="117"/>
      <c r="F24" s="117"/>
      <c r="G24" s="117"/>
      <c r="H24" s="117"/>
      <c r="I24" s="117"/>
      <c r="J24" s="117"/>
      <c r="K24" s="117"/>
      <c r="L24" s="117"/>
      <c r="M24" s="117"/>
      <c r="N24" s="117"/>
      <c r="O24" s="117"/>
    </row>
    <row r="25" spans="1:15" s="12" customFormat="1" ht="21.95" customHeight="1" x14ac:dyDescent="0.2">
      <c r="A25" s="55">
        <v>1</v>
      </c>
      <c r="B25" s="116" t="s">
        <v>35</v>
      </c>
      <c r="C25" s="116"/>
      <c r="D25" s="116"/>
      <c r="E25" s="116"/>
      <c r="F25" s="57">
        <v>700</v>
      </c>
      <c r="G25" s="57"/>
      <c r="H25" s="57"/>
      <c r="I25" s="57"/>
      <c r="J25" s="116" t="s">
        <v>14</v>
      </c>
      <c r="K25" s="116"/>
      <c r="L25" s="116"/>
      <c r="M25" s="116"/>
      <c r="N25" s="58"/>
      <c r="O25" s="59">
        <f t="shared" ref="O25:O32" si="5">F25+G25+I25+N25</f>
        <v>700</v>
      </c>
    </row>
    <row r="26" spans="1:15" s="12" customFormat="1" ht="21.95" customHeight="1" x14ac:dyDescent="0.2">
      <c r="A26" s="55">
        <f>A25+1</f>
        <v>2</v>
      </c>
      <c r="B26" s="104" t="s">
        <v>36</v>
      </c>
      <c r="C26" s="104"/>
      <c r="D26" s="104"/>
      <c r="E26" s="104"/>
      <c r="F26" s="14"/>
      <c r="G26" s="14">
        <v>700</v>
      </c>
      <c r="H26" s="14"/>
      <c r="I26" s="14"/>
      <c r="J26" s="104" t="s">
        <v>12</v>
      </c>
      <c r="K26" s="104"/>
      <c r="L26" s="104"/>
      <c r="M26" s="104"/>
      <c r="N26" s="10"/>
      <c r="O26" s="11">
        <f t="shared" si="5"/>
        <v>700</v>
      </c>
    </row>
    <row r="27" spans="1:15" s="12" customFormat="1" ht="21.95" customHeight="1" x14ac:dyDescent="0.2">
      <c r="A27" s="55">
        <f>A26+1</f>
        <v>3</v>
      </c>
      <c r="B27" s="108" t="s">
        <v>62</v>
      </c>
      <c r="C27" s="108"/>
      <c r="D27" s="108"/>
      <c r="E27" s="108"/>
      <c r="F27" s="8"/>
      <c r="G27" s="52">
        <v>500</v>
      </c>
      <c r="H27" s="8"/>
      <c r="I27" s="8"/>
      <c r="J27" s="133" t="s">
        <v>12</v>
      </c>
      <c r="K27" s="134"/>
      <c r="L27" s="134"/>
      <c r="M27" s="135"/>
      <c r="N27" s="11"/>
      <c r="O27" s="11">
        <f t="shared" si="5"/>
        <v>500</v>
      </c>
    </row>
    <row r="28" spans="1:15" s="12" customFormat="1" ht="21.95" customHeight="1" x14ac:dyDescent="0.2">
      <c r="A28" s="55">
        <f t="shared" ref="A28:A32" si="6">A27+1</f>
        <v>4</v>
      </c>
      <c r="B28" s="104" t="s">
        <v>56</v>
      </c>
      <c r="C28" s="104"/>
      <c r="D28" s="104"/>
      <c r="E28" s="104"/>
      <c r="F28" s="14"/>
      <c r="G28" s="14">
        <v>50</v>
      </c>
      <c r="H28" s="14"/>
      <c r="I28" s="14"/>
      <c r="J28" s="104" t="s">
        <v>12</v>
      </c>
      <c r="K28" s="104"/>
      <c r="L28" s="104"/>
      <c r="M28" s="104"/>
      <c r="N28" s="10"/>
      <c r="O28" s="11">
        <f t="shared" ref="O28:O29" si="7">F28+G28+I28+N28</f>
        <v>50</v>
      </c>
    </row>
    <row r="29" spans="1:15" s="12" customFormat="1" ht="21.95" customHeight="1" x14ac:dyDescent="0.2">
      <c r="A29" s="55">
        <f t="shared" si="6"/>
        <v>5</v>
      </c>
      <c r="B29" s="112" t="s">
        <v>127</v>
      </c>
      <c r="C29" s="113"/>
      <c r="D29" s="113"/>
      <c r="E29" s="114"/>
      <c r="F29" s="16"/>
      <c r="G29" s="14">
        <v>1000</v>
      </c>
      <c r="H29" s="14"/>
      <c r="I29" s="14"/>
      <c r="J29" s="104" t="s">
        <v>12</v>
      </c>
      <c r="K29" s="104"/>
      <c r="L29" s="104"/>
      <c r="M29" s="104"/>
      <c r="N29" s="10"/>
      <c r="O29" s="11">
        <f t="shared" si="7"/>
        <v>1000</v>
      </c>
    </row>
    <row r="30" spans="1:15" s="12" customFormat="1" ht="21.95" customHeight="1" x14ac:dyDescent="0.2">
      <c r="A30" s="55">
        <f t="shared" si="6"/>
        <v>6</v>
      </c>
      <c r="B30" s="112" t="s">
        <v>106</v>
      </c>
      <c r="C30" s="113"/>
      <c r="D30" s="113"/>
      <c r="E30" s="114"/>
      <c r="F30" s="16"/>
      <c r="G30" s="14">
        <v>300</v>
      </c>
      <c r="H30" s="14"/>
      <c r="I30" s="14"/>
      <c r="J30" s="104" t="s">
        <v>12</v>
      </c>
      <c r="K30" s="104"/>
      <c r="L30" s="104"/>
      <c r="M30" s="104"/>
      <c r="N30" s="10"/>
      <c r="O30" s="11">
        <f t="shared" si="5"/>
        <v>300</v>
      </c>
    </row>
    <row r="31" spans="1:15" s="12" customFormat="1" ht="21.95" customHeight="1" x14ac:dyDescent="0.2">
      <c r="A31" s="55">
        <f t="shared" si="6"/>
        <v>7</v>
      </c>
      <c r="B31" s="109" t="s">
        <v>58</v>
      </c>
      <c r="C31" s="110"/>
      <c r="D31" s="110"/>
      <c r="E31" s="111"/>
      <c r="F31" s="16"/>
      <c r="G31" s="16"/>
      <c r="H31" s="16"/>
      <c r="I31" s="14">
        <v>810</v>
      </c>
      <c r="J31" s="108" t="s">
        <v>73</v>
      </c>
      <c r="K31" s="108"/>
      <c r="L31" s="108"/>
      <c r="M31" s="108"/>
      <c r="N31" s="10"/>
      <c r="O31" s="11">
        <f t="shared" ref="O31" si="8">F31+G31+I31+N31</f>
        <v>810</v>
      </c>
    </row>
    <row r="32" spans="1:15" s="12" customFormat="1" ht="21.95" customHeight="1" x14ac:dyDescent="0.2">
      <c r="A32" s="55">
        <f t="shared" si="6"/>
        <v>8</v>
      </c>
      <c r="B32" s="108" t="s">
        <v>37</v>
      </c>
      <c r="C32" s="108"/>
      <c r="D32" s="108"/>
      <c r="E32" s="108"/>
      <c r="F32" s="16"/>
      <c r="G32" s="16"/>
      <c r="H32" s="16"/>
      <c r="I32" s="14">
        <v>300</v>
      </c>
      <c r="J32" s="108" t="s">
        <v>74</v>
      </c>
      <c r="K32" s="108"/>
      <c r="L32" s="108"/>
      <c r="M32" s="108"/>
      <c r="N32" s="10"/>
      <c r="O32" s="11">
        <f t="shared" si="5"/>
        <v>300</v>
      </c>
    </row>
    <row r="33" spans="1:15" s="12" customFormat="1" ht="24.95" customHeight="1" x14ac:dyDescent="0.2">
      <c r="A33" s="118" t="s">
        <v>44</v>
      </c>
      <c r="B33" s="119"/>
      <c r="C33" s="119"/>
      <c r="D33" s="119"/>
      <c r="E33" s="120"/>
      <c r="F33" s="60">
        <f>SUM(F25:F32)</f>
        <v>700</v>
      </c>
      <c r="G33" s="60">
        <f>SUM(G25:G32)</f>
        <v>2550</v>
      </c>
      <c r="H33" s="48">
        <f>SUM(H25:H32)</f>
        <v>0</v>
      </c>
      <c r="I33" s="60">
        <f>SUM(I25:I32)</f>
        <v>1110</v>
      </c>
      <c r="J33" s="124"/>
      <c r="K33" s="125"/>
      <c r="L33" s="125"/>
      <c r="M33" s="126"/>
      <c r="N33" s="48">
        <f>SUM(N25:N32)</f>
        <v>0</v>
      </c>
      <c r="O33" s="48">
        <f>SUM(O25:O32)</f>
        <v>4360</v>
      </c>
    </row>
    <row r="34" spans="1:15" s="12" customFormat="1" ht="24.95" customHeight="1" x14ac:dyDescent="0.2">
      <c r="A34" s="117" t="s">
        <v>9</v>
      </c>
      <c r="B34" s="117"/>
      <c r="C34" s="117"/>
      <c r="D34" s="117"/>
      <c r="E34" s="117"/>
      <c r="F34" s="117"/>
      <c r="G34" s="117"/>
      <c r="H34" s="117"/>
      <c r="I34" s="117"/>
      <c r="J34" s="117"/>
      <c r="K34" s="117"/>
      <c r="L34" s="117"/>
      <c r="M34" s="117"/>
      <c r="N34" s="117"/>
      <c r="O34" s="117"/>
    </row>
    <row r="35" spans="1:15" s="12" customFormat="1" ht="21.95" customHeight="1" x14ac:dyDescent="0.2">
      <c r="A35" s="55">
        <v>1</v>
      </c>
      <c r="B35" s="116" t="s">
        <v>35</v>
      </c>
      <c r="C35" s="116"/>
      <c r="D35" s="116"/>
      <c r="E35" s="116"/>
      <c r="F35" s="61">
        <v>2000</v>
      </c>
      <c r="G35" s="61"/>
      <c r="H35" s="61"/>
      <c r="I35" s="61"/>
      <c r="J35" s="115" t="s">
        <v>14</v>
      </c>
      <c r="K35" s="115"/>
      <c r="L35" s="115"/>
      <c r="M35" s="115"/>
      <c r="N35" s="62"/>
      <c r="O35" s="59">
        <f t="shared" ref="O35:O49" si="9">F35+G35+I35+N35</f>
        <v>2000</v>
      </c>
    </row>
    <row r="36" spans="1:15" s="12" customFormat="1" ht="21.95" customHeight="1" x14ac:dyDescent="0.2">
      <c r="A36" s="55">
        <f>A35+1</f>
        <v>2</v>
      </c>
      <c r="B36" s="104" t="s">
        <v>36</v>
      </c>
      <c r="C36" s="104"/>
      <c r="D36" s="104"/>
      <c r="E36" s="104"/>
      <c r="F36" s="8"/>
      <c r="G36" s="8">
        <v>2000</v>
      </c>
      <c r="H36" s="8"/>
      <c r="I36" s="8"/>
      <c r="J36" s="153" t="s">
        <v>12</v>
      </c>
      <c r="K36" s="153"/>
      <c r="L36" s="153"/>
      <c r="M36" s="153"/>
      <c r="N36" s="9"/>
      <c r="O36" s="11">
        <f t="shared" si="9"/>
        <v>2000</v>
      </c>
    </row>
    <row r="37" spans="1:15" s="12" customFormat="1" ht="21.95" customHeight="1" x14ac:dyDescent="0.2">
      <c r="A37" s="55">
        <f t="shared" ref="A37:A50" si="10">A36+1</f>
        <v>3</v>
      </c>
      <c r="B37" s="108" t="s">
        <v>62</v>
      </c>
      <c r="C37" s="108"/>
      <c r="D37" s="108"/>
      <c r="E37" s="108"/>
      <c r="F37" s="14"/>
      <c r="G37" s="14">
        <v>400</v>
      </c>
      <c r="H37" s="14"/>
      <c r="I37" s="14"/>
      <c r="J37" s="112" t="s">
        <v>12</v>
      </c>
      <c r="K37" s="113"/>
      <c r="L37" s="113"/>
      <c r="M37" s="114"/>
      <c r="N37" s="10"/>
      <c r="O37" s="11">
        <f t="shared" si="9"/>
        <v>400</v>
      </c>
    </row>
    <row r="38" spans="1:15" s="12" customFormat="1" ht="21.95" customHeight="1" x14ac:dyDescent="0.2">
      <c r="A38" s="55">
        <f t="shared" si="10"/>
        <v>4</v>
      </c>
      <c r="B38" s="112" t="s">
        <v>71</v>
      </c>
      <c r="C38" s="113"/>
      <c r="D38" s="113"/>
      <c r="E38" s="114"/>
      <c r="F38" s="14"/>
      <c r="G38" s="14">
        <v>908</v>
      </c>
      <c r="H38" s="14"/>
      <c r="I38" s="14"/>
      <c r="J38" s="112" t="s">
        <v>12</v>
      </c>
      <c r="K38" s="113"/>
      <c r="L38" s="113"/>
      <c r="M38" s="114"/>
      <c r="N38" s="10"/>
      <c r="O38" s="11">
        <f t="shared" si="9"/>
        <v>908</v>
      </c>
    </row>
    <row r="39" spans="1:15" s="12" customFormat="1" ht="21.95" customHeight="1" x14ac:dyDescent="0.2">
      <c r="A39" s="55">
        <f t="shared" si="10"/>
        <v>5</v>
      </c>
      <c r="B39" s="104" t="s">
        <v>117</v>
      </c>
      <c r="C39" s="104"/>
      <c r="D39" s="104"/>
      <c r="E39" s="104"/>
      <c r="F39" s="14"/>
      <c r="G39" s="14">
        <v>390</v>
      </c>
      <c r="H39" s="14"/>
      <c r="I39" s="14"/>
      <c r="J39" s="104" t="s">
        <v>12</v>
      </c>
      <c r="K39" s="104"/>
      <c r="L39" s="104"/>
      <c r="M39" s="104"/>
      <c r="N39" s="10"/>
      <c r="O39" s="11">
        <f t="shared" si="9"/>
        <v>390</v>
      </c>
    </row>
    <row r="40" spans="1:15" s="12" customFormat="1" ht="21.95" customHeight="1" x14ac:dyDescent="0.2">
      <c r="A40" s="55">
        <f t="shared" si="10"/>
        <v>6</v>
      </c>
      <c r="B40" s="104" t="s">
        <v>57</v>
      </c>
      <c r="C40" s="104"/>
      <c r="D40" s="104"/>
      <c r="E40" s="104"/>
      <c r="F40" s="14"/>
      <c r="G40" s="14">
        <v>312</v>
      </c>
      <c r="H40" s="14"/>
      <c r="I40" s="14"/>
      <c r="J40" s="104" t="s">
        <v>12</v>
      </c>
      <c r="K40" s="104"/>
      <c r="L40" s="104"/>
      <c r="M40" s="104"/>
      <c r="N40" s="10"/>
      <c r="O40" s="11">
        <f t="shared" ref="O40" si="11">F40+G40+I40+N40</f>
        <v>312</v>
      </c>
    </row>
    <row r="41" spans="1:15" s="12" customFormat="1" ht="21.95" customHeight="1" x14ac:dyDescent="0.2">
      <c r="A41" s="55">
        <f t="shared" si="10"/>
        <v>7</v>
      </c>
      <c r="B41" s="104" t="s">
        <v>56</v>
      </c>
      <c r="C41" s="104"/>
      <c r="D41" s="104"/>
      <c r="E41" s="104"/>
      <c r="F41" s="14"/>
      <c r="G41" s="14">
        <v>58</v>
      </c>
      <c r="H41" s="14"/>
      <c r="I41" s="14"/>
      <c r="J41" s="104" t="s">
        <v>12</v>
      </c>
      <c r="K41" s="104"/>
      <c r="L41" s="104"/>
      <c r="M41" s="104"/>
      <c r="N41" s="10"/>
      <c r="O41" s="11">
        <f t="shared" si="9"/>
        <v>58</v>
      </c>
    </row>
    <row r="42" spans="1:15" s="12" customFormat="1" ht="21.95" customHeight="1" x14ac:dyDescent="0.2">
      <c r="A42" s="55">
        <f t="shared" si="10"/>
        <v>8</v>
      </c>
      <c r="B42" s="104" t="s">
        <v>118</v>
      </c>
      <c r="C42" s="104"/>
      <c r="D42" s="104"/>
      <c r="E42" s="104"/>
      <c r="F42" s="14"/>
      <c r="G42" s="14">
        <v>390</v>
      </c>
      <c r="H42" s="14"/>
      <c r="I42" s="14"/>
      <c r="J42" s="104" t="s">
        <v>12</v>
      </c>
      <c r="K42" s="104"/>
      <c r="L42" s="104"/>
      <c r="M42" s="104"/>
      <c r="N42" s="10"/>
      <c r="O42" s="11">
        <f t="shared" ref="O42" si="12">F42+G42+I42+N42</f>
        <v>390</v>
      </c>
    </row>
    <row r="43" spans="1:15" s="12" customFormat="1" ht="21.95" customHeight="1" x14ac:dyDescent="0.2">
      <c r="A43" s="55">
        <f t="shared" si="10"/>
        <v>9</v>
      </c>
      <c r="B43" s="104" t="s">
        <v>72</v>
      </c>
      <c r="C43" s="104"/>
      <c r="D43" s="104"/>
      <c r="E43" s="104"/>
      <c r="F43" s="14"/>
      <c r="G43" s="14">
        <v>1000</v>
      </c>
      <c r="H43" s="14"/>
      <c r="I43" s="14"/>
      <c r="J43" s="104" t="s">
        <v>12</v>
      </c>
      <c r="K43" s="104"/>
      <c r="L43" s="104"/>
      <c r="M43" s="104"/>
      <c r="N43" s="10"/>
      <c r="O43" s="11">
        <f t="shared" ref="O43" si="13">F43+G43+I43+N43</f>
        <v>1000</v>
      </c>
    </row>
    <row r="44" spans="1:15" s="12" customFormat="1" ht="21.95" customHeight="1" x14ac:dyDescent="0.2">
      <c r="A44" s="55">
        <f t="shared" si="10"/>
        <v>10</v>
      </c>
      <c r="B44" s="104" t="s">
        <v>119</v>
      </c>
      <c r="C44" s="104"/>
      <c r="D44" s="104"/>
      <c r="E44" s="104"/>
      <c r="F44" s="14"/>
      <c r="G44" s="15">
        <v>858</v>
      </c>
      <c r="H44" s="14"/>
      <c r="I44" s="14"/>
      <c r="J44" s="104" t="s">
        <v>12</v>
      </c>
      <c r="K44" s="104"/>
      <c r="L44" s="104"/>
      <c r="M44" s="104"/>
      <c r="N44" s="15"/>
      <c r="O44" s="11">
        <f t="shared" ref="O44:O46" si="14">F44+G44+I44+N44</f>
        <v>858</v>
      </c>
    </row>
    <row r="45" spans="1:15" s="12" customFormat="1" ht="21.95" customHeight="1" x14ac:dyDescent="0.2">
      <c r="A45" s="55">
        <f t="shared" si="10"/>
        <v>11</v>
      </c>
      <c r="B45" s="104" t="s">
        <v>120</v>
      </c>
      <c r="C45" s="104"/>
      <c r="D45" s="104"/>
      <c r="E45" s="104"/>
      <c r="F45" s="14"/>
      <c r="G45" s="15">
        <v>975</v>
      </c>
      <c r="H45" s="14"/>
      <c r="I45" s="14"/>
      <c r="J45" s="104" t="s">
        <v>12</v>
      </c>
      <c r="K45" s="104"/>
      <c r="L45" s="104"/>
      <c r="M45" s="104"/>
      <c r="N45" s="15"/>
      <c r="O45" s="11">
        <f t="shared" si="14"/>
        <v>975</v>
      </c>
    </row>
    <row r="46" spans="1:15" s="12" customFormat="1" ht="21.95" customHeight="1" x14ac:dyDescent="0.2">
      <c r="A46" s="55">
        <f t="shared" si="10"/>
        <v>12</v>
      </c>
      <c r="B46" s="104" t="s">
        <v>121</v>
      </c>
      <c r="C46" s="104"/>
      <c r="D46" s="104"/>
      <c r="E46" s="104"/>
      <c r="F46" s="14"/>
      <c r="G46" s="15">
        <v>468</v>
      </c>
      <c r="H46" s="14"/>
      <c r="I46" s="14"/>
      <c r="J46" s="104" t="s">
        <v>12</v>
      </c>
      <c r="K46" s="104"/>
      <c r="L46" s="104"/>
      <c r="M46" s="104"/>
      <c r="N46" s="15"/>
      <c r="O46" s="11">
        <f t="shared" si="14"/>
        <v>468</v>
      </c>
    </row>
    <row r="47" spans="1:15" s="12" customFormat="1" ht="21.95" customHeight="1" x14ac:dyDescent="0.2">
      <c r="A47" s="55">
        <f t="shared" si="10"/>
        <v>13</v>
      </c>
      <c r="B47" s="112" t="s">
        <v>47</v>
      </c>
      <c r="C47" s="113"/>
      <c r="D47" s="113"/>
      <c r="E47" s="114"/>
      <c r="F47" s="10"/>
      <c r="G47" s="9"/>
      <c r="H47" s="9"/>
      <c r="I47" s="8"/>
      <c r="J47" s="112" t="s">
        <v>24</v>
      </c>
      <c r="K47" s="113"/>
      <c r="L47" s="113"/>
      <c r="M47" s="114"/>
      <c r="N47" s="15">
        <v>1809</v>
      </c>
      <c r="O47" s="11">
        <f>F47+G47+I47+N47</f>
        <v>1809</v>
      </c>
    </row>
    <row r="48" spans="1:15" s="12" customFormat="1" ht="21.95" customHeight="1" x14ac:dyDescent="0.2">
      <c r="A48" s="55">
        <f t="shared" si="10"/>
        <v>14</v>
      </c>
      <c r="B48" s="109" t="s">
        <v>58</v>
      </c>
      <c r="C48" s="110"/>
      <c r="D48" s="110"/>
      <c r="E48" s="111"/>
      <c r="F48" s="9"/>
      <c r="G48" s="8"/>
      <c r="H48" s="8"/>
      <c r="I48" s="8">
        <v>1264</v>
      </c>
      <c r="J48" s="108" t="s">
        <v>73</v>
      </c>
      <c r="K48" s="108"/>
      <c r="L48" s="108"/>
      <c r="M48" s="108"/>
      <c r="N48" s="10"/>
      <c r="O48" s="11">
        <f t="shared" si="9"/>
        <v>1264</v>
      </c>
    </row>
    <row r="49" spans="1:15" s="12" customFormat="1" ht="21.95" customHeight="1" x14ac:dyDescent="0.2">
      <c r="A49" s="55">
        <f t="shared" si="10"/>
        <v>15</v>
      </c>
      <c r="B49" s="104" t="s">
        <v>38</v>
      </c>
      <c r="C49" s="104"/>
      <c r="D49" s="104"/>
      <c r="E49" s="104"/>
      <c r="F49" s="10"/>
      <c r="G49" s="8"/>
      <c r="H49" s="8"/>
      <c r="I49" s="9"/>
      <c r="J49" s="108" t="s">
        <v>75</v>
      </c>
      <c r="K49" s="108"/>
      <c r="L49" s="108"/>
      <c r="M49" s="108"/>
      <c r="N49" s="18"/>
      <c r="O49" s="11">
        <f t="shared" si="9"/>
        <v>0</v>
      </c>
    </row>
    <row r="50" spans="1:15" s="12" customFormat="1" ht="21.95" customHeight="1" x14ac:dyDescent="0.2">
      <c r="A50" s="55">
        <f t="shared" si="10"/>
        <v>16</v>
      </c>
      <c r="B50" s="108" t="s">
        <v>37</v>
      </c>
      <c r="C50" s="108"/>
      <c r="D50" s="108"/>
      <c r="E50" s="108"/>
      <c r="F50" s="8"/>
      <c r="G50" s="8"/>
      <c r="H50" s="8"/>
      <c r="I50" s="8">
        <v>468</v>
      </c>
      <c r="J50" s="127" t="s">
        <v>74</v>
      </c>
      <c r="K50" s="127"/>
      <c r="L50" s="127"/>
      <c r="M50" s="127"/>
      <c r="N50" s="9"/>
      <c r="O50" s="11">
        <f>F50+G50+I50+N50</f>
        <v>468</v>
      </c>
    </row>
    <row r="51" spans="1:15" s="12" customFormat="1" ht="23.1" customHeight="1" x14ac:dyDescent="0.2">
      <c r="A51" s="142" t="s">
        <v>46</v>
      </c>
      <c r="B51" s="142"/>
      <c r="C51" s="142"/>
      <c r="D51" s="142"/>
      <c r="E51" s="142"/>
      <c r="F51" s="13">
        <f>SUM(F35:F50)</f>
        <v>2000</v>
      </c>
      <c r="G51" s="13">
        <f>SUM(G35:G50)</f>
        <v>7759</v>
      </c>
      <c r="H51" s="13">
        <f>SUM(H34:H50)</f>
        <v>0</v>
      </c>
      <c r="I51" s="13">
        <f>SUM(I35:I50)</f>
        <v>1732</v>
      </c>
      <c r="J51" s="159"/>
      <c r="K51" s="160"/>
      <c r="L51" s="160"/>
      <c r="M51" s="161"/>
      <c r="N51" s="13">
        <f>SUM(N35:N50)</f>
        <v>1809</v>
      </c>
      <c r="O51" s="13">
        <f>SUM(O35:O50)</f>
        <v>13300</v>
      </c>
    </row>
    <row r="52" spans="1:15" s="42" customFormat="1" ht="12.75" customHeight="1" x14ac:dyDescent="0.2">
      <c r="B52" s="44"/>
      <c r="C52" s="44"/>
      <c r="D52" s="44"/>
      <c r="E52" s="44"/>
      <c r="F52" s="43"/>
      <c r="G52" s="43"/>
      <c r="H52" s="43"/>
      <c r="I52" s="43"/>
      <c r="J52" s="41"/>
      <c r="K52" s="41"/>
      <c r="L52" s="41"/>
      <c r="M52" s="41"/>
      <c r="N52" s="43"/>
      <c r="O52" s="43"/>
    </row>
    <row r="53" spans="1:15" s="42" customFormat="1" ht="20.100000000000001" customHeight="1" x14ac:dyDescent="0.2">
      <c r="A53" s="84" t="s">
        <v>31</v>
      </c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</row>
    <row r="54" spans="1:15" s="42" customFormat="1" ht="20.100000000000001" customHeight="1" x14ac:dyDescent="0.2"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</row>
    <row r="55" spans="1:15" s="40" customFormat="1" ht="20.100000000000001" customHeight="1" x14ac:dyDescent="0.2">
      <c r="B55" s="44"/>
      <c r="C55" s="44"/>
      <c r="D55" s="44"/>
      <c r="E55" s="44"/>
      <c r="F55" s="45"/>
      <c r="G55" s="45"/>
      <c r="H55" s="45"/>
      <c r="I55" s="45"/>
      <c r="J55" s="50"/>
      <c r="K55" s="50"/>
      <c r="L55" s="50"/>
      <c r="M55" s="50"/>
      <c r="N55" s="45"/>
      <c r="O55" s="45"/>
    </row>
    <row r="56" spans="1:15" ht="37.5" customHeight="1" x14ac:dyDescent="0.2">
      <c r="A56" s="139" t="s">
        <v>13</v>
      </c>
      <c r="B56" s="139"/>
      <c r="C56" s="139"/>
      <c r="D56" s="139"/>
      <c r="E56" s="139"/>
      <c r="F56" s="32" t="s">
        <v>25</v>
      </c>
      <c r="G56" s="32" t="s">
        <v>26</v>
      </c>
      <c r="H56" s="32" t="s">
        <v>27</v>
      </c>
      <c r="I56" s="39" t="s">
        <v>0</v>
      </c>
      <c r="J56" s="105" t="s">
        <v>1</v>
      </c>
      <c r="K56" s="106"/>
      <c r="L56" s="106"/>
      <c r="M56" s="107"/>
      <c r="N56" s="32" t="s">
        <v>28</v>
      </c>
      <c r="O56" s="31" t="s">
        <v>2</v>
      </c>
    </row>
    <row r="57" spans="1:15" s="12" customFormat="1" ht="24.95" customHeight="1" x14ac:dyDescent="0.2">
      <c r="A57" s="117" t="s">
        <v>7</v>
      </c>
      <c r="B57" s="117"/>
      <c r="C57" s="117"/>
      <c r="D57" s="117"/>
      <c r="E57" s="117"/>
      <c r="F57" s="117"/>
      <c r="G57" s="117"/>
      <c r="H57" s="117"/>
      <c r="I57" s="117"/>
      <c r="J57" s="117"/>
      <c r="K57" s="117"/>
      <c r="L57" s="117"/>
      <c r="M57" s="117"/>
      <c r="N57" s="117"/>
      <c r="O57" s="117"/>
    </row>
    <row r="58" spans="1:15" s="12" customFormat="1" ht="24" customHeight="1" x14ac:dyDescent="0.2">
      <c r="A58" s="55">
        <v>1</v>
      </c>
      <c r="B58" s="104" t="s">
        <v>126</v>
      </c>
      <c r="C58" s="104"/>
      <c r="D58" s="104"/>
      <c r="E58" s="104"/>
      <c r="F58" s="8">
        <v>250</v>
      </c>
      <c r="G58" s="8"/>
      <c r="H58" s="8"/>
      <c r="I58" s="8"/>
      <c r="J58" s="153" t="s">
        <v>12</v>
      </c>
      <c r="K58" s="153"/>
      <c r="L58" s="153"/>
      <c r="M58" s="153"/>
      <c r="N58" s="9"/>
      <c r="O58" s="11">
        <f t="shared" ref="O58" si="15">F58+G58+I58+N58</f>
        <v>250</v>
      </c>
    </row>
    <row r="59" spans="1:15" s="12" customFormat="1" ht="24" customHeight="1" x14ac:dyDescent="0.2">
      <c r="A59" s="55">
        <f>A58+1</f>
        <v>2</v>
      </c>
      <c r="B59" s="104" t="s">
        <v>36</v>
      </c>
      <c r="C59" s="104"/>
      <c r="D59" s="104"/>
      <c r="E59" s="104"/>
      <c r="F59" s="8"/>
      <c r="G59" s="8">
        <v>663</v>
      </c>
      <c r="H59" s="8"/>
      <c r="I59" s="8"/>
      <c r="J59" s="153" t="s">
        <v>12</v>
      </c>
      <c r="K59" s="153"/>
      <c r="L59" s="153"/>
      <c r="M59" s="153"/>
      <c r="N59" s="9"/>
      <c r="O59" s="11">
        <f t="shared" ref="O59" si="16">F59+G59+I59+N59</f>
        <v>663</v>
      </c>
    </row>
    <row r="60" spans="1:15" s="12" customFormat="1" ht="24" customHeight="1" x14ac:dyDescent="0.2">
      <c r="A60" s="55">
        <f t="shared" ref="A60:A69" si="17">A59+1</f>
        <v>3</v>
      </c>
      <c r="B60" s="112" t="s">
        <v>42</v>
      </c>
      <c r="C60" s="113"/>
      <c r="D60" s="113"/>
      <c r="E60" s="114"/>
      <c r="F60" s="61"/>
      <c r="G60" s="61">
        <v>500</v>
      </c>
      <c r="H60" s="61"/>
      <c r="I60" s="61"/>
      <c r="J60" s="115" t="s">
        <v>12</v>
      </c>
      <c r="K60" s="115"/>
      <c r="L60" s="115"/>
      <c r="M60" s="115"/>
      <c r="N60" s="62"/>
      <c r="O60" s="11">
        <f t="shared" ref="O60:O68" si="18">F60+G60+I60+N60</f>
        <v>500</v>
      </c>
    </row>
    <row r="61" spans="1:15" s="12" customFormat="1" ht="24.95" customHeight="1" x14ac:dyDescent="0.2">
      <c r="A61" s="55">
        <f t="shared" si="17"/>
        <v>4</v>
      </c>
      <c r="B61" s="112" t="s">
        <v>71</v>
      </c>
      <c r="C61" s="113"/>
      <c r="D61" s="113"/>
      <c r="E61" s="114"/>
      <c r="F61" s="61"/>
      <c r="G61" s="61">
        <v>257</v>
      </c>
      <c r="H61" s="61"/>
      <c r="I61" s="61"/>
      <c r="J61" s="115" t="s">
        <v>12</v>
      </c>
      <c r="K61" s="115"/>
      <c r="L61" s="115"/>
      <c r="M61" s="115"/>
      <c r="N61" s="62"/>
      <c r="O61" s="59">
        <f>F61+G61+I61+N61</f>
        <v>257</v>
      </c>
    </row>
    <row r="62" spans="1:15" s="12" customFormat="1" ht="24" customHeight="1" x14ac:dyDescent="0.2">
      <c r="A62" s="55">
        <f t="shared" si="17"/>
        <v>5</v>
      </c>
      <c r="B62" s="104" t="s">
        <v>125</v>
      </c>
      <c r="C62" s="104"/>
      <c r="D62" s="104"/>
      <c r="E62" s="104"/>
      <c r="F62" s="61"/>
      <c r="G62" s="61">
        <v>132</v>
      </c>
      <c r="H62" s="61"/>
      <c r="I62" s="61"/>
      <c r="J62" s="115" t="s">
        <v>12</v>
      </c>
      <c r="K62" s="115"/>
      <c r="L62" s="115"/>
      <c r="M62" s="115"/>
      <c r="N62" s="62"/>
      <c r="O62" s="59">
        <f t="shared" ref="O62" si="19">F62+G62+I62+N62</f>
        <v>132</v>
      </c>
    </row>
    <row r="63" spans="1:15" s="12" customFormat="1" ht="24" customHeight="1" x14ac:dyDescent="0.2">
      <c r="A63" s="55">
        <f t="shared" si="17"/>
        <v>6</v>
      </c>
      <c r="B63" s="116" t="s">
        <v>56</v>
      </c>
      <c r="C63" s="116"/>
      <c r="D63" s="116"/>
      <c r="E63" s="116"/>
      <c r="F63" s="61"/>
      <c r="G63" s="61">
        <v>17</v>
      </c>
      <c r="H63" s="61"/>
      <c r="I63" s="61"/>
      <c r="J63" s="115" t="s">
        <v>12</v>
      </c>
      <c r="K63" s="115"/>
      <c r="L63" s="115"/>
      <c r="M63" s="115"/>
      <c r="N63" s="62"/>
      <c r="O63" s="59">
        <f t="shared" si="18"/>
        <v>17</v>
      </c>
    </row>
    <row r="64" spans="1:15" s="12" customFormat="1" ht="24" customHeight="1" x14ac:dyDescent="0.2">
      <c r="A64" s="55">
        <f t="shared" si="17"/>
        <v>7</v>
      </c>
      <c r="B64" s="104" t="s">
        <v>117</v>
      </c>
      <c r="C64" s="104"/>
      <c r="D64" s="104"/>
      <c r="E64" s="104"/>
      <c r="F64" s="14"/>
      <c r="G64" s="14">
        <v>110</v>
      </c>
      <c r="H64" s="14"/>
      <c r="I64" s="14"/>
      <c r="J64" s="104" t="s">
        <v>12</v>
      </c>
      <c r="K64" s="104"/>
      <c r="L64" s="104"/>
      <c r="M64" s="104"/>
      <c r="N64" s="10"/>
      <c r="O64" s="11">
        <f t="shared" si="18"/>
        <v>110</v>
      </c>
    </row>
    <row r="65" spans="1:15" s="12" customFormat="1" ht="24" customHeight="1" x14ac:dyDescent="0.2">
      <c r="A65" s="55">
        <f t="shared" si="17"/>
        <v>8</v>
      </c>
      <c r="B65" s="104" t="s">
        <v>118</v>
      </c>
      <c r="C65" s="104"/>
      <c r="D65" s="104"/>
      <c r="E65" s="104"/>
      <c r="F65" s="14"/>
      <c r="G65" s="14">
        <v>110</v>
      </c>
      <c r="H65" s="14"/>
      <c r="I65" s="14"/>
      <c r="J65" s="104" t="s">
        <v>12</v>
      </c>
      <c r="K65" s="104"/>
      <c r="L65" s="104"/>
      <c r="M65" s="104"/>
      <c r="N65" s="10"/>
      <c r="O65" s="11">
        <f t="shared" si="18"/>
        <v>110</v>
      </c>
    </row>
    <row r="66" spans="1:15" s="12" customFormat="1" ht="24" customHeight="1" x14ac:dyDescent="0.2">
      <c r="A66" s="55">
        <f t="shared" si="17"/>
        <v>9</v>
      </c>
      <c r="B66" s="104" t="s">
        <v>57</v>
      </c>
      <c r="C66" s="104"/>
      <c r="D66" s="104"/>
      <c r="E66" s="104"/>
      <c r="F66" s="14"/>
      <c r="G66" s="14">
        <v>88</v>
      </c>
      <c r="H66" s="14"/>
      <c r="I66" s="14"/>
      <c r="J66" s="104" t="s">
        <v>12</v>
      </c>
      <c r="K66" s="104"/>
      <c r="L66" s="104"/>
      <c r="M66" s="104"/>
      <c r="N66" s="10"/>
      <c r="O66" s="11">
        <f t="shared" si="18"/>
        <v>88</v>
      </c>
    </row>
    <row r="67" spans="1:15" s="12" customFormat="1" ht="24" customHeight="1" x14ac:dyDescent="0.2">
      <c r="A67" s="55">
        <f t="shared" si="17"/>
        <v>10</v>
      </c>
      <c r="B67" s="104" t="s">
        <v>124</v>
      </c>
      <c r="C67" s="104"/>
      <c r="D67" s="104"/>
      <c r="E67" s="104"/>
      <c r="F67" s="14"/>
      <c r="G67" s="14">
        <v>242</v>
      </c>
      <c r="H67" s="14"/>
      <c r="I67" s="14"/>
      <c r="J67" s="104" t="s">
        <v>12</v>
      </c>
      <c r="K67" s="104"/>
      <c r="L67" s="104"/>
      <c r="M67" s="104"/>
      <c r="N67" s="10"/>
      <c r="O67" s="11">
        <f t="shared" si="18"/>
        <v>242</v>
      </c>
    </row>
    <row r="68" spans="1:15" s="12" customFormat="1" ht="24" customHeight="1" x14ac:dyDescent="0.2">
      <c r="A68" s="55">
        <f t="shared" si="17"/>
        <v>11</v>
      </c>
      <c r="B68" s="104" t="s">
        <v>123</v>
      </c>
      <c r="C68" s="104"/>
      <c r="D68" s="104"/>
      <c r="E68" s="104"/>
      <c r="F68" s="10"/>
      <c r="G68" s="15">
        <v>275</v>
      </c>
      <c r="H68" s="15"/>
      <c r="I68" s="8"/>
      <c r="J68" s="104" t="s">
        <v>12</v>
      </c>
      <c r="K68" s="104"/>
      <c r="L68" s="104"/>
      <c r="M68" s="104"/>
      <c r="N68" s="15"/>
      <c r="O68" s="11">
        <f t="shared" si="18"/>
        <v>275</v>
      </c>
    </row>
    <row r="69" spans="1:15" s="12" customFormat="1" ht="24" customHeight="1" x14ac:dyDescent="0.2">
      <c r="A69" s="55">
        <f t="shared" si="17"/>
        <v>12</v>
      </c>
      <c r="B69" s="109" t="s">
        <v>58</v>
      </c>
      <c r="C69" s="110"/>
      <c r="D69" s="110"/>
      <c r="E69" s="111"/>
      <c r="F69" s="10"/>
      <c r="G69" s="15"/>
      <c r="H69" s="15"/>
      <c r="I69" s="19">
        <v>356</v>
      </c>
      <c r="J69" s="108" t="s">
        <v>73</v>
      </c>
      <c r="K69" s="108"/>
      <c r="L69" s="108"/>
      <c r="M69" s="108"/>
      <c r="N69" s="15"/>
      <c r="O69" s="11">
        <f t="shared" ref="O69" si="20">F69+G69+I69+N69</f>
        <v>356</v>
      </c>
    </row>
    <row r="70" spans="1:15" s="12" customFormat="1" ht="24.95" customHeight="1" x14ac:dyDescent="0.2">
      <c r="A70" s="142" t="s">
        <v>8</v>
      </c>
      <c r="B70" s="142"/>
      <c r="C70" s="142"/>
      <c r="D70" s="142"/>
      <c r="E70" s="142"/>
      <c r="F70" s="13">
        <f>SUM(F58:F69)</f>
        <v>250</v>
      </c>
      <c r="G70" s="13">
        <f>SUM(G58:G69)</f>
        <v>2394</v>
      </c>
      <c r="H70" s="13">
        <f>SUM(H63:H69)</f>
        <v>0</v>
      </c>
      <c r="I70" s="13">
        <f>SUM(I59:I69)</f>
        <v>356</v>
      </c>
      <c r="J70" s="154"/>
      <c r="K70" s="155"/>
      <c r="L70" s="155"/>
      <c r="M70" s="156"/>
      <c r="N70" s="13">
        <f>SUM(N63:N69)</f>
        <v>0</v>
      </c>
      <c r="O70" s="13">
        <f>SUM(O58:O69)</f>
        <v>3000</v>
      </c>
    </row>
    <row r="71" spans="1:15" s="12" customFormat="1" ht="24.95" customHeight="1" x14ac:dyDescent="0.2">
      <c r="A71" s="117" t="s">
        <v>5</v>
      </c>
      <c r="B71" s="117"/>
      <c r="C71" s="117"/>
      <c r="D71" s="117"/>
      <c r="E71" s="117"/>
      <c r="F71" s="117"/>
      <c r="G71" s="117"/>
      <c r="H71" s="117"/>
      <c r="I71" s="117"/>
      <c r="J71" s="117"/>
      <c r="K71" s="117"/>
      <c r="L71" s="117"/>
      <c r="M71" s="117"/>
      <c r="N71" s="117"/>
      <c r="O71" s="117"/>
    </row>
    <row r="72" spans="1:15" s="12" customFormat="1" ht="24.95" customHeight="1" x14ac:dyDescent="0.2">
      <c r="A72" s="55">
        <v>1</v>
      </c>
      <c r="B72" s="116" t="s">
        <v>35</v>
      </c>
      <c r="C72" s="116"/>
      <c r="D72" s="116"/>
      <c r="E72" s="116"/>
      <c r="F72" s="61">
        <v>700</v>
      </c>
      <c r="G72" s="61"/>
      <c r="H72" s="61"/>
      <c r="I72" s="61"/>
      <c r="J72" s="115" t="s">
        <v>14</v>
      </c>
      <c r="K72" s="115"/>
      <c r="L72" s="115"/>
      <c r="M72" s="115"/>
      <c r="N72" s="62"/>
      <c r="O72" s="59">
        <f t="shared" ref="O72:O80" si="21">F72+G72+I72+N72</f>
        <v>700</v>
      </c>
    </row>
    <row r="73" spans="1:15" s="12" customFormat="1" ht="24.95" customHeight="1" x14ac:dyDescent="0.2">
      <c r="A73" s="55">
        <f>A72+1</f>
        <v>2</v>
      </c>
      <c r="B73" s="104" t="s">
        <v>36</v>
      </c>
      <c r="C73" s="104"/>
      <c r="D73" s="104"/>
      <c r="E73" s="104"/>
      <c r="F73" s="8"/>
      <c r="G73" s="8">
        <v>700</v>
      </c>
      <c r="H73" s="8"/>
      <c r="I73" s="8"/>
      <c r="J73" s="153" t="s">
        <v>12</v>
      </c>
      <c r="K73" s="153"/>
      <c r="L73" s="153"/>
      <c r="M73" s="153"/>
      <c r="N73" s="9"/>
      <c r="O73" s="11">
        <f t="shared" si="21"/>
        <v>700</v>
      </c>
    </row>
    <row r="74" spans="1:15" s="12" customFormat="1" ht="24.95" customHeight="1" x14ac:dyDescent="0.2">
      <c r="A74" s="55">
        <f t="shared" ref="A74:A80" si="22">A73+1</f>
        <v>3</v>
      </c>
      <c r="B74" s="112" t="s">
        <v>56</v>
      </c>
      <c r="C74" s="113"/>
      <c r="D74" s="113"/>
      <c r="E74" s="114"/>
      <c r="F74" s="10"/>
      <c r="G74" s="9">
        <v>15</v>
      </c>
      <c r="H74" s="9"/>
      <c r="I74" s="8"/>
      <c r="J74" s="112" t="s">
        <v>12</v>
      </c>
      <c r="K74" s="113"/>
      <c r="L74" s="113"/>
      <c r="M74" s="114"/>
      <c r="N74" s="15"/>
      <c r="O74" s="11">
        <f>F74+G74+I74+N74</f>
        <v>15</v>
      </c>
    </row>
    <row r="75" spans="1:15" s="12" customFormat="1" ht="24.95" customHeight="1" x14ac:dyDescent="0.2">
      <c r="A75" s="55">
        <f t="shared" si="22"/>
        <v>4</v>
      </c>
      <c r="B75" s="108" t="s">
        <v>102</v>
      </c>
      <c r="C75" s="108"/>
      <c r="D75" s="108"/>
      <c r="E75" s="108"/>
      <c r="F75" s="8"/>
      <c r="G75" s="9">
        <v>300</v>
      </c>
      <c r="H75" s="8"/>
      <c r="I75" s="9"/>
      <c r="J75" s="127" t="s">
        <v>12</v>
      </c>
      <c r="K75" s="127"/>
      <c r="L75" s="127"/>
      <c r="M75" s="127"/>
      <c r="N75" s="15"/>
      <c r="O75" s="11">
        <f>F75+G75+I75+N75</f>
        <v>300</v>
      </c>
    </row>
    <row r="76" spans="1:15" s="12" customFormat="1" ht="24.95" customHeight="1" x14ac:dyDescent="0.2">
      <c r="A76" s="55">
        <f t="shared" si="22"/>
        <v>5</v>
      </c>
      <c r="B76" s="104" t="s">
        <v>57</v>
      </c>
      <c r="C76" s="104"/>
      <c r="D76" s="104"/>
      <c r="E76" s="104"/>
      <c r="F76" s="14"/>
      <c r="G76" s="14">
        <v>80</v>
      </c>
      <c r="H76" s="14"/>
      <c r="I76" s="14"/>
      <c r="J76" s="104" t="s">
        <v>12</v>
      </c>
      <c r="K76" s="104"/>
      <c r="L76" s="104"/>
      <c r="M76" s="104"/>
      <c r="N76" s="10"/>
      <c r="O76" s="11">
        <f t="shared" ref="O76" si="23">F76+G76+I76+N76</f>
        <v>80</v>
      </c>
    </row>
    <row r="77" spans="1:15" s="12" customFormat="1" ht="24.95" customHeight="1" x14ac:dyDescent="0.2">
      <c r="A77" s="55">
        <f t="shared" si="22"/>
        <v>6</v>
      </c>
      <c r="B77" s="104" t="s">
        <v>101</v>
      </c>
      <c r="C77" s="104"/>
      <c r="D77" s="104"/>
      <c r="E77" s="104"/>
      <c r="F77" s="14"/>
      <c r="G77" s="14">
        <v>114</v>
      </c>
      <c r="H77" s="14"/>
      <c r="I77" s="14"/>
      <c r="J77" s="104" t="s">
        <v>12</v>
      </c>
      <c r="K77" s="104"/>
      <c r="L77" s="104"/>
      <c r="M77" s="104"/>
      <c r="N77" s="10"/>
      <c r="O77" s="11">
        <f t="shared" ref="O77:O78" si="24">F77+G77+I77+N77</f>
        <v>114</v>
      </c>
    </row>
    <row r="78" spans="1:15" s="12" customFormat="1" ht="24" customHeight="1" x14ac:dyDescent="0.2">
      <c r="A78" s="55">
        <f t="shared" si="22"/>
        <v>7</v>
      </c>
      <c r="B78" s="104" t="s">
        <v>103</v>
      </c>
      <c r="C78" s="104"/>
      <c r="D78" s="104"/>
      <c r="E78" s="104"/>
      <c r="F78" s="14"/>
      <c r="G78" s="14">
        <v>74</v>
      </c>
      <c r="H78" s="14"/>
      <c r="I78" s="14"/>
      <c r="J78" s="104" t="s">
        <v>12</v>
      </c>
      <c r="K78" s="104"/>
      <c r="L78" s="104"/>
      <c r="M78" s="104"/>
      <c r="N78" s="10"/>
      <c r="O78" s="11">
        <f t="shared" si="24"/>
        <v>74</v>
      </c>
    </row>
    <row r="79" spans="1:15" s="12" customFormat="1" ht="24.95" customHeight="1" x14ac:dyDescent="0.2">
      <c r="A79" s="55">
        <f t="shared" si="22"/>
        <v>8</v>
      </c>
      <c r="B79" s="109" t="s">
        <v>58</v>
      </c>
      <c r="C79" s="110"/>
      <c r="D79" s="110"/>
      <c r="E79" s="111"/>
      <c r="F79" s="10"/>
      <c r="G79" s="8"/>
      <c r="H79" s="8"/>
      <c r="I79" s="9">
        <v>324</v>
      </c>
      <c r="J79" s="108" t="s">
        <v>73</v>
      </c>
      <c r="K79" s="108"/>
      <c r="L79" s="108"/>
      <c r="M79" s="108"/>
      <c r="N79" s="15"/>
      <c r="O79" s="11">
        <f t="shared" si="21"/>
        <v>324</v>
      </c>
    </row>
    <row r="80" spans="1:15" s="12" customFormat="1" ht="24.95" customHeight="1" x14ac:dyDescent="0.2">
      <c r="A80" s="55">
        <f t="shared" si="22"/>
        <v>9</v>
      </c>
      <c r="B80" s="112" t="s">
        <v>49</v>
      </c>
      <c r="C80" s="113"/>
      <c r="D80" s="113"/>
      <c r="E80" s="114"/>
      <c r="F80" s="10"/>
      <c r="G80" s="9"/>
      <c r="H80" s="9"/>
      <c r="I80" s="8">
        <v>120</v>
      </c>
      <c r="J80" s="112" t="s">
        <v>74</v>
      </c>
      <c r="K80" s="113"/>
      <c r="L80" s="113"/>
      <c r="M80" s="114"/>
      <c r="N80" s="15"/>
      <c r="O80" s="11">
        <f t="shared" si="21"/>
        <v>120</v>
      </c>
    </row>
    <row r="81" spans="1:15" s="12" customFormat="1" ht="24.95" customHeight="1" x14ac:dyDescent="0.2">
      <c r="A81" s="142" t="s">
        <v>55</v>
      </c>
      <c r="B81" s="142"/>
      <c r="C81" s="142"/>
      <c r="D81" s="142"/>
      <c r="E81" s="142"/>
      <c r="F81" s="20">
        <f>SUM(F72:F80)</f>
        <v>700</v>
      </c>
      <c r="G81" s="20">
        <f>SUM(G72:G80)</f>
        <v>1283</v>
      </c>
      <c r="H81" s="20">
        <f>SUM(H72:H80)</f>
        <v>0</v>
      </c>
      <c r="I81" s="20">
        <f>SUM(I72:I80)</f>
        <v>444</v>
      </c>
      <c r="J81" s="154"/>
      <c r="K81" s="155"/>
      <c r="L81" s="155"/>
      <c r="M81" s="156"/>
      <c r="N81" s="20">
        <f>SUM(N72:N80)</f>
        <v>0</v>
      </c>
      <c r="O81" s="13">
        <f>SUM(O72:O80)</f>
        <v>2427</v>
      </c>
    </row>
    <row r="82" spans="1:15" ht="3.75" customHeight="1" thickBot="1" x14ac:dyDescent="0.25">
      <c r="F82" s="5"/>
      <c r="G82" s="5"/>
      <c r="H82" s="5"/>
      <c r="I82" s="5"/>
      <c r="N82" s="5"/>
      <c r="O82" s="5"/>
    </row>
    <row r="83" spans="1:15" ht="13.5" customHeight="1" thickTop="1" x14ac:dyDescent="0.2">
      <c r="A83" s="145" t="s">
        <v>82</v>
      </c>
      <c r="B83" s="146"/>
      <c r="C83" s="146"/>
      <c r="D83" s="146"/>
      <c r="E83" s="147"/>
      <c r="F83" s="121">
        <f>F23+F33+F51+F70+F81</f>
        <v>5650</v>
      </c>
      <c r="G83" s="157">
        <f>G23+G33+G51+G70+G81</f>
        <v>21020</v>
      </c>
      <c r="H83" s="143">
        <f>H23+H33+H51+H70+H81</f>
        <v>0</v>
      </c>
      <c r="I83" s="157">
        <f>I23+I33+I51+I70+I81</f>
        <v>6418</v>
      </c>
      <c r="J83" s="151"/>
      <c r="K83" s="151"/>
      <c r="L83" s="151"/>
      <c r="M83" s="151"/>
      <c r="N83" s="121">
        <f>N23+N33+N51+N70+N81</f>
        <v>4609</v>
      </c>
      <c r="O83" s="121">
        <f>O23+O33+O51+O70+O81</f>
        <v>37697</v>
      </c>
    </row>
    <row r="84" spans="1:15" ht="26.25" customHeight="1" thickBot="1" x14ac:dyDescent="0.25">
      <c r="A84" s="148"/>
      <c r="B84" s="149"/>
      <c r="C84" s="149"/>
      <c r="D84" s="149"/>
      <c r="E84" s="150"/>
      <c r="F84" s="122"/>
      <c r="G84" s="158"/>
      <c r="H84" s="144"/>
      <c r="I84" s="158"/>
      <c r="J84" s="152"/>
      <c r="K84" s="152"/>
      <c r="L84" s="152"/>
      <c r="M84" s="152"/>
      <c r="N84" s="122"/>
      <c r="O84" s="122"/>
    </row>
    <row r="85" spans="1:15" ht="9.75" customHeight="1" thickTop="1" x14ac:dyDescent="0.2">
      <c r="F85" s="5"/>
      <c r="G85" s="5"/>
      <c r="H85" s="5"/>
      <c r="I85" s="5"/>
      <c r="N85" s="5"/>
      <c r="O85" s="5"/>
    </row>
    <row r="86" spans="1:15" ht="9.75" customHeight="1" x14ac:dyDescent="0.2">
      <c r="F86" s="69">
        <f>F83</f>
        <v>5650</v>
      </c>
      <c r="G86" s="69">
        <f>G83</f>
        <v>21020</v>
      </c>
      <c r="H86" s="69">
        <f>H83</f>
        <v>0</v>
      </c>
      <c r="I86" s="69">
        <f>I83</f>
        <v>6418</v>
      </c>
      <c r="J86" s="70"/>
      <c r="K86" s="70"/>
      <c r="L86" s="70"/>
      <c r="M86" s="70"/>
      <c r="N86" s="69">
        <f>N83</f>
        <v>4609</v>
      </c>
      <c r="O86" s="68"/>
    </row>
    <row r="87" spans="1:15" ht="15" customHeight="1" x14ac:dyDescent="0.2">
      <c r="A87" s="86" t="s">
        <v>130</v>
      </c>
      <c r="B87" s="86"/>
      <c r="C87" s="86"/>
      <c r="D87" s="86"/>
      <c r="E87" s="86"/>
      <c r="F87" s="68"/>
      <c r="G87" s="68"/>
      <c r="H87" s="68"/>
      <c r="I87" s="68"/>
      <c r="N87" s="68"/>
      <c r="O87" s="68"/>
    </row>
    <row r="88" spans="1:15" ht="15" customHeight="1" x14ac:dyDescent="0.2">
      <c r="F88" s="5"/>
      <c r="G88" s="5"/>
      <c r="H88" s="5"/>
      <c r="I88" s="5"/>
      <c r="N88" s="5"/>
      <c r="O88" s="5"/>
    </row>
    <row r="89" spans="1:15" ht="15" customHeight="1" x14ac:dyDescent="0.2">
      <c r="F89" s="5"/>
      <c r="G89" s="5"/>
      <c r="H89" s="5"/>
      <c r="I89" s="5"/>
      <c r="N89" s="5"/>
      <c r="O89" s="5"/>
    </row>
    <row r="90" spans="1:15" ht="15" x14ac:dyDescent="0.2">
      <c r="B90" s="86"/>
      <c r="C90" s="86"/>
      <c r="D90" s="86"/>
      <c r="E90" s="86"/>
      <c r="F90" s="5"/>
      <c r="G90" s="5"/>
      <c r="H90" s="5"/>
      <c r="I90" s="84" t="s">
        <v>10</v>
      </c>
      <c r="J90" s="84"/>
      <c r="K90" s="84"/>
      <c r="L90" s="84"/>
      <c r="M90" s="84"/>
      <c r="N90" s="84"/>
      <c r="O90" s="5"/>
    </row>
    <row r="91" spans="1:15" ht="15" x14ac:dyDescent="0.2">
      <c r="F91" s="5"/>
      <c r="G91" s="5"/>
      <c r="H91" s="5"/>
      <c r="I91" s="85" t="s">
        <v>11</v>
      </c>
      <c r="J91" s="85"/>
      <c r="K91" s="85"/>
      <c r="L91" s="85"/>
      <c r="M91" s="85"/>
      <c r="N91" s="85"/>
      <c r="O91" s="5"/>
    </row>
    <row r="92" spans="1:15" ht="15" x14ac:dyDescent="0.2">
      <c r="F92" s="5"/>
      <c r="G92" s="5"/>
      <c r="H92" s="5"/>
      <c r="I92" s="7"/>
      <c r="J92" s="7"/>
      <c r="K92" s="7"/>
      <c r="L92" s="7"/>
      <c r="M92" s="7"/>
      <c r="N92" s="7"/>
      <c r="O92" s="5"/>
    </row>
    <row r="93" spans="1:15" x14ac:dyDescent="0.2">
      <c r="F93" s="5"/>
      <c r="G93" s="5"/>
      <c r="H93" s="5"/>
      <c r="I93" s="5"/>
      <c r="N93" s="5"/>
      <c r="O93" s="5"/>
    </row>
    <row r="94" spans="1:15" x14ac:dyDescent="0.2">
      <c r="F94" s="5"/>
      <c r="G94" s="5"/>
      <c r="H94" s="5"/>
      <c r="I94" s="5"/>
      <c r="N94" s="5"/>
      <c r="O94" s="5"/>
    </row>
    <row r="95" spans="1:15" x14ac:dyDescent="0.2">
      <c r="F95" s="5"/>
      <c r="G95" s="5"/>
      <c r="H95" s="5"/>
      <c r="I95" s="5"/>
      <c r="N95" s="5"/>
      <c r="O95" s="5"/>
    </row>
    <row r="96" spans="1:15" x14ac:dyDescent="0.2">
      <c r="F96" s="5"/>
      <c r="G96" s="5"/>
      <c r="H96" s="5"/>
      <c r="I96" s="5"/>
      <c r="N96" s="5"/>
      <c r="O96" s="5"/>
    </row>
    <row r="97" spans="6:15" x14ac:dyDescent="0.2">
      <c r="F97" s="5"/>
      <c r="G97" s="5"/>
      <c r="H97" s="5"/>
      <c r="I97" s="5"/>
      <c r="N97" s="5"/>
      <c r="O97" s="5"/>
    </row>
    <row r="98" spans="6:15" x14ac:dyDescent="0.2">
      <c r="F98" s="6"/>
      <c r="G98" s="6"/>
      <c r="H98" s="6"/>
      <c r="I98" s="6"/>
    </row>
    <row r="99" spans="6:15" x14ac:dyDescent="0.2">
      <c r="F99" s="6"/>
      <c r="G99" s="6"/>
      <c r="H99" s="6"/>
      <c r="I99" s="6"/>
    </row>
    <row r="100" spans="6:15" x14ac:dyDescent="0.2">
      <c r="F100" s="6"/>
      <c r="G100" s="6"/>
      <c r="H100" s="6"/>
      <c r="I100" s="6"/>
    </row>
    <row r="101" spans="6:15" x14ac:dyDescent="0.2">
      <c r="F101" s="6"/>
      <c r="G101" s="6"/>
      <c r="H101" s="6"/>
      <c r="I101" s="6"/>
    </row>
    <row r="102" spans="6:15" x14ac:dyDescent="0.2">
      <c r="F102" s="6"/>
      <c r="G102" s="6"/>
      <c r="H102" s="6"/>
      <c r="I102" s="6"/>
    </row>
    <row r="103" spans="6:15" x14ac:dyDescent="0.2">
      <c r="F103" s="6"/>
      <c r="G103" s="6"/>
      <c r="H103" s="6"/>
      <c r="I103" s="6"/>
    </row>
    <row r="104" spans="6:15" x14ac:dyDescent="0.2">
      <c r="F104" s="6"/>
      <c r="G104" s="6"/>
      <c r="H104" s="6"/>
      <c r="I104" s="6"/>
    </row>
    <row r="105" spans="6:15" x14ac:dyDescent="0.2">
      <c r="F105" s="6"/>
      <c r="G105" s="6"/>
      <c r="H105" s="6"/>
      <c r="I105" s="6"/>
    </row>
    <row r="106" spans="6:15" x14ac:dyDescent="0.2">
      <c r="F106" s="6"/>
      <c r="G106" s="6"/>
      <c r="H106" s="6"/>
      <c r="I106" s="6"/>
    </row>
    <row r="107" spans="6:15" x14ac:dyDescent="0.2">
      <c r="F107" s="6"/>
      <c r="G107" s="6"/>
      <c r="H107" s="6"/>
      <c r="I107" s="6"/>
    </row>
    <row r="108" spans="6:15" x14ac:dyDescent="0.2">
      <c r="F108" s="6"/>
      <c r="G108" s="6"/>
      <c r="H108" s="6"/>
      <c r="I108" s="6"/>
    </row>
    <row r="109" spans="6:15" x14ac:dyDescent="0.2">
      <c r="F109" s="6"/>
      <c r="G109" s="6"/>
      <c r="H109" s="6"/>
      <c r="I109" s="6"/>
    </row>
    <row r="111" spans="6:15" x14ac:dyDescent="0.2">
      <c r="F111" s="6"/>
      <c r="G111" s="6"/>
      <c r="H111" s="6"/>
      <c r="I111" s="6"/>
    </row>
    <row r="112" spans="6:15" x14ac:dyDescent="0.2">
      <c r="F112" s="6"/>
      <c r="G112" s="6"/>
      <c r="H112" s="6"/>
      <c r="I112" s="6"/>
    </row>
    <row r="113" spans="1:15" x14ac:dyDescent="0.2">
      <c r="F113" s="6"/>
      <c r="G113" s="6"/>
      <c r="H113" s="6"/>
      <c r="I113" s="6"/>
    </row>
    <row r="114" spans="1:15" x14ac:dyDescent="0.2">
      <c r="F114" s="6"/>
      <c r="G114" s="6"/>
      <c r="H114" s="6"/>
      <c r="I114" s="6"/>
    </row>
    <row r="115" spans="1:15" x14ac:dyDescent="0.2">
      <c r="F115" s="6"/>
      <c r="G115" s="6"/>
      <c r="H115" s="6"/>
      <c r="I115" s="6"/>
    </row>
    <row r="116" spans="1:15" x14ac:dyDescent="0.2">
      <c r="F116" s="6"/>
      <c r="G116" s="6"/>
      <c r="H116" s="6"/>
      <c r="I116" s="6"/>
    </row>
    <row r="117" spans="1:15" x14ac:dyDescent="0.2">
      <c r="A117" s="84" t="s">
        <v>32</v>
      </c>
      <c r="B117" s="84"/>
      <c r="C117" s="84"/>
      <c r="D117" s="84"/>
      <c r="E117" s="84"/>
      <c r="F117" s="84"/>
      <c r="G117" s="84"/>
      <c r="H117" s="84"/>
      <c r="I117" s="84"/>
      <c r="J117" s="84"/>
      <c r="K117" s="84"/>
      <c r="L117" s="84"/>
      <c r="M117" s="84"/>
      <c r="N117" s="84"/>
      <c r="O117" s="84"/>
    </row>
  </sheetData>
  <mergeCells count="153">
    <mergeCell ref="B43:E43"/>
    <mergeCell ref="J43:M43"/>
    <mergeCell ref="J36:M36"/>
    <mergeCell ref="J23:M23"/>
    <mergeCell ref="B15:E15"/>
    <mergeCell ref="J15:M15"/>
    <mergeCell ref="B13:E13"/>
    <mergeCell ref="J13:M13"/>
    <mergeCell ref="B17:E17"/>
    <mergeCell ref="J17:M17"/>
    <mergeCell ref="B18:E18"/>
    <mergeCell ref="J18:M18"/>
    <mergeCell ref="B20:E20"/>
    <mergeCell ref="B22:E22"/>
    <mergeCell ref="B21:E21"/>
    <mergeCell ref="B25:E25"/>
    <mergeCell ref="B44:E44"/>
    <mergeCell ref="B49:E49"/>
    <mergeCell ref="B61:E61"/>
    <mergeCell ref="A57:O57"/>
    <mergeCell ref="B60:E60"/>
    <mergeCell ref="J60:M60"/>
    <mergeCell ref="B68:E68"/>
    <mergeCell ref="J68:M68"/>
    <mergeCell ref="J44:M44"/>
    <mergeCell ref="J61:M61"/>
    <mergeCell ref="B45:E45"/>
    <mergeCell ref="J45:M45"/>
    <mergeCell ref="B46:E46"/>
    <mergeCell ref="J46:M46"/>
    <mergeCell ref="J67:M67"/>
    <mergeCell ref="B67:E67"/>
    <mergeCell ref="B58:E58"/>
    <mergeCell ref="J58:M58"/>
    <mergeCell ref="A56:E56"/>
    <mergeCell ref="J50:M50"/>
    <mergeCell ref="J51:M51"/>
    <mergeCell ref="B63:E63"/>
    <mergeCell ref="J63:M63"/>
    <mergeCell ref="B50:E50"/>
    <mergeCell ref="J49:M49"/>
    <mergeCell ref="B90:E90"/>
    <mergeCell ref="J81:M81"/>
    <mergeCell ref="A81:E81"/>
    <mergeCell ref="I90:N90"/>
    <mergeCell ref="G83:G84"/>
    <mergeCell ref="J80:M80"/>
    <mergeCell ref="J79:M79"/>
    <mergeCell ref="B80:E80"/>
    <mergeCell ref="I83:I84"/>
    <mergeCell ref="A87:E87"/>
    <mergeCell ref="J70:M70"/>
    <mergeCell ref="B69:E69"/>
    <mergeCell ref="J69:M69"/>
    <mergeCell ref="A70:E70"/>
    <mergeCell ref="B72:E72"/>
    <mergeCell ref="B74:E74"/>
    <mergeCell ref="J74:M74"/>
    <mergeCell ref="B75:E75"/>
    <mergeCell ref="J72:M72"/>
    <mergeCell ref="J73:M73"/>
    <mergeCell ref="B77:E77"/>
    <mergeCell ref="J77:M77"/>
    <mergeCell ref="F83:F84"/>
    <mergeCell ref="N83:N84"/>
    <mergeCell ref="H83:H84"/>
    <mergeCell ref="B79:E79"/>
    <mergeCell ref="A83:E84"/>
    <mergeCell ref="J83:M84"/>
    <mergeCell ref="A71:O71"/>
    <mergeCell ref="J62:M62"/>
    <mergeCell ref="A51:E51"/>
    <mergeCell ref="A53:O53"/>
    <mergeCell ref="B59:E59"/>
    <mergeCell ref="J59:M59"/>
    <mergeCell ref="B66:E66"/>
    <mergeCell ref="J66:M66"/>
    <mergeCell ref="J64:M64"/>
    <mergeCell ref="B65:E65"/>
    <mergeCell ref="B78:E78"/>
    <mergeCell ref="J78:M78"/>
    <mergeCell ref="J75:M75"/>
    <mergeCell ref="B73:E73"/>
    <mergeCell ref="B76:E76"/>
    <mergeCell ref="J76:M76"/>
    <mergeCell ref="A2:O2"/>
    <mergeCell ref="B30:E30"/>
    <mergeCell ref="B26:E26"/>
    <mergeCell ref="B27:E27"/>
    <mergeCell ref="J27:M27"/>
    <mergeCell ref="J20:M20"/>
    <mergeCell ref="J28:M28"/>
    <mergeCell ref="I7:O7"/>
    <mergeCell ref="A24:O24"/>
    <mergeCell ref="K8:O8"/>
    <mergeCell ref="B11:E11"/>
    <mergeCell ref="J11:M11"/>
    <mergeCell ref="B12:E12"/>
    <mergeCell ref="J22:M22"/>
    <mergeCell ref="B14:E14"/>
    <mergeCell ref="B28:E28"/>
    <mergeCell ref="A9:E9"/>
    <mergeCell ref="A10:O10"/>
    <mergeCell ref="J12:M12"/>
    <mergeCell ref="A23:E23"/>
    <mergeCell ref="A1:O1"/>
    <mergeCell ref="J25:M25"/>
    <mergeCell ref="J32:M32"/>
    <mergeCell ref="B37:E37"/>
    <mergeCell ref="J33:M33"/>
    <mergeCell ref="B3:O3"/>
    <mergeCell ref="J38:M38"/>
    <mergeCell ref="B40:E40"/>
    <mergeCell ref="J40:M40"/>
    <mergeCell ref="J26:M26"/>
    <mergeCell ref="J14:M14"/>
    <mergeCell ref="J21:M21"/>
    <mergeCell ref="B16:E16"/>
    <mergeCell ref="J16:M16"/>
    <mergeCell ref="J30:M30"/>
    <mergeCell ref="J31:M31"/>
    <mergeCell ref="A5:O5"/>
    <mergeCell ref="J39:M39"/>
    <mergeCell ref="B39:E39"/>
    <mergeCell ref="J29:M29"/>
    <mergeCell ref="J9:M9"/>
    <mergeCell ref="B19:E19"/>
    <mergeCell ref="J19:M19"/>
    <mergeCell ref="B29:E29"/>
    <mergeCell ref="A117:O117"/>
    <mergeCell ref="J65:M65"/>
    <mergeCell ref="J56:M56"/>
    <mergeCell ref="B62:E62"/>
    <mergeCell ref="J48:M48"/>
    <mergeCell ref="B31:E31"/>
    <mergeCell ref="J47:M47"/>
    <mergeCell ref="B36:E36"/>
    <mergeCell ref="J35:M35"/>
    <mergeCell ref="B32:E32"/>
    <mergeCell ref="B35:E35"/>
    <mergeCell ref="A34:O34"/>
    <mergeCell ref="B38:E38"/>
    <mergeCell ref="J37:M37"/>
    <mergeCell ref="B48:E48"/>
    <mergeCell ref="B41:E41"/>
    <mergeCell ref="J41:M41"/>
    <mergeCell ref="B47:E47"/>
    <mergeCell ref="B64:E64"/>
    <mergeCell ref="B42:E42"/>
    <mergeCell ref="J42:M42"/>
    <mergeCell ref="I91:N91"/>
    <mergeCell ref="A33:E33"/>
    <mergeCell ref="O83:O84"/>
  </mergeCells>
  <phoneticPr fontId="0" type="noConversion"/>
  <pageMargins left="0.19685039370078741" right="0.19685039370078741" top="0.17" bottom="0.26" header="0.92" footer="0.18"/>
  <pageSetup paperSize="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0"/>
  </sheetPr>
  <dimension ref="A1:N122"/>
  <sheetViews>
    <sheetView zoomScaleNormal="100" workbookViewId="0">
      <pane ySplit="8" topLeftCell="A9" activePane="bottomLeft" state="frozen"/>
      <selection activeCell="R6" sqref="R6"/>
      <selection pane="bottomLeft" activeCell="E118" sqref="E118"/>
    </sheetView>
  </sheetViews>
  <sheetFormatPr defaultRowHeight="12.75" x14ac:dyDescent="0.2"/>
  <cols>
    <col min="1" max="1" width="5" style="1" customWidth="1"/>
    <col min="2" max="3" width="9.140625" style="1"/>
    <col min="4" max="4" width="9" style="1" customWidth="1"/>
    <col min="5" max="5" width="20" style="1" customWidth="1"/>
    <col min="6" max="9" width="10.7109375" style="2" customWidth="1"/>
    <col min="10" max="11" width="9.140625" style="4"/>
    <col min="12" max="12" width="7.85546875" style="4" customWidth="1"/>
    <col min="13" max="13" width="10.7109375" style="1" customWidth="1"/>
    <col min="14" max="14" width="12.7109375" style="1" customWidth="1"/>
    <col min="15" max="16384" width="9.140625" style="1"/>
  </cols>
  <sheetData>
    <row r="1" spans="1:14" ht="22.5" x14ac:dyDescent="0.2">
      <c r="A1" s="123" t="s">
        <v>15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</row>
    <row r="2" spans="1:14" ht="15" customHeight="1" x14ac:dyDescent="0.2">
      <c r="A2" s="132" t="s">
        <v>85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</row>
    <row r="3" spans="1:14" ht="6" customHeight="1" x14ac:dyDescent="0.2"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</row>
    <row r="4" spans="1:14" s="22" customFormat="1" ht="18" customHeight="1" x14ac:dyDescent="0.25">
      <c r="A4" s="128" t="s">
        <v>18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</row>
    <row r="5" spans="1:14" ht="7.5" customHeight="1" x14ac:dyDescent="0.2"/>
    <row r="6" spans="1:14" x14ac:dyDescent="0.2">
      <c r="G6" s="3"/>
      <c r="H6" s="136" t="s">
        <v>88</v>
      </c>
      <c r="I6" s="136"/>
      <c r="J6" s="136"/>
      <c r="K6" s="136"/>
      <c r="L6" s="136"/>
      <c r="M6" s="136"/>
      <c r="N6" s="136"/>
    </row>
    <row r="7" spans="1:14" ht="6" customHeight="1" x14ac:dyDescent="0.2">
      <c r="I7" s="82"/>
      <c r="K7" s="137"/>
      <c r="L7" s="137"/>
      <c r="M7" s="137"/>
      <c r="N7" s="137"/>
    </row>
    <row r="8" spans="1:14" ht="27" customHeight="1" x14ac:dyDescent="0.2">
      <c r="A8" s="139" t="s">
        <v>13</v>
      </c>
      <c r="B8" s="139"/>
      <c r="C8" s="139"/>
      <c r="D8" s="139"/>
      <c r="E8" s="139"/>
      <c r="F8" s="32" t="s">
        <v>114</v>
      </c>
      <c r="G8" s="32" t="s">
        <v>115</v>
      </c>
      <c r="H8" s="32" t="s">
        <v>27</v>
      </c>
      <c r="I8" s="39" t="s">
        <v>0</v>
      </c>
      <c r="J8" s="129" t="s">
        <v>1</v>
      </c>
      <c r="K8" s="130"/>
      <c r="L8" s="130"/>
      <c r="M8" s="32" t="s">
        <v>28</v>
      </c>
      <c r="N8" s="31" t="s">
        <v>2</v>
      </c>
    </row>
    <row r="9" spans="1:14" s="12" customFormat="1" ht="18" customHeight="1" x14ac:dyDescent="0.2">
      <c r="A9" s="215" t="s">
        <v>3</v>
      </c>
      <c r="B9" s="140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1"/>
    </row>
    <row r="10" spans="1:14" s="12" customFormat="1" ht="18.95" customHeight="1" x14ac:dyDescent="0.2">
      <c r="A10" s="55">
        <v>1</v>
      </c>
      <c r="B10" s="108" t="s">
        <v>61</v>
      </c>
      <c r="C10" s="108"/>
      <c r="D10" s="108"/>
      <c r="E10" s="108"/>
      <c r="F10" s="8">
        <v>3800</v>
      </c>
      <c r="G10" s="52"/>
      <c r="H10" s="8"/>
      <c r="I10" s="8"/>
      <c r="J10" s="138" t="s">
        <v>16</v>
      </c>
      <c r="K10" s="138"/>
      <c r="L10" s="138"/>
      <c r="M10" s="10"/>
      <c r="N10" s="11">
        <f t="shared" ref="N10:N28" si="0">F10+G10+H10+I10+M10</f>
        <v>3800</v>
      </c>
    </row>
    <row r="11" spans="1:14" s="12" customFormat="1" ht="18.95" customHeight="1" x14ac:dyDescent="0.2">
      <c r="A11" s="55">
        <f>A10+1</f>
        <v>2</v>
      </c>
      <c r="B11" s="108" t="s">
        <v>40</v>
      </c>
      <c r="C11" s="108"/>
      <c r="D11" s="108"/>
      <c r="E11" s="108"/>
      <c r="F11" s="8"/>
      <c r="G11" s="52">
        <v>3500</v>
      </c>
      <c r="H11" s="8"/>
      <c r="I11" s="8"/>
      <c r="J11" s="138" t="s">
        <v>12</v>
      </c>
      <c r="K11" s="138"/>
      <c r="L11" s="138"/>
      <c r="M11" s="10"/>
      <c r="N11" s="11">
        <f t="shared" ref="N11" si="1">F11+G11+H11+I11+M11</f>
        <v>3500</v>
      </c>
    </row>
    <row r="12" spans="1:14" s="12" customFormat="1" ht="18.95" customHeight="1" x14ac:dyDescent="0.2">
      <c r="A12" s="55">
        <f t="shared" ref="A12:A28" si="2">A11+1</f>
        <v>3</v>
      </c>
      <c r="B12" s="108" t="s">
        <v>42</v>
      </c>
      <c r="C12" s="108"/>
      <c r="D12" s="108"/>
      <c r="E12" s="108"/>
      <c r="F12" s="8"/>
      <c r="G12" s="52">
        <v>1000</v>
      </c>
      <c r="H12" s="8"/>
      <c r="I12" s="8"/>
      <c r="J12" s="138" t="s">
        <v>12</v>
      </c>
      <c r="K12" s="138"/>
      <c r="L12" s="138"/>
      <c r="M12" s="17"/>
      <c r="N12" s="11">
        <f t="shared" si="0"/>
        <v>1000</v>
      </c>
    </row>
    <row r="13" spans="1:14" s="12" customFormat="1" ht="18.95" customHeight="1" x14ac:dyDescent="0.2">
      <c r="A13" s="55">
        <f t="shared" si="2"/>
        <v>4</v>
      </c>
      <c r="B13" s="108" t="s">
        <v>56</v>
      </c>
      <c r="C13" s="108"/>
      <c r="D13" s="108"/>
      <c r="E13" s="108"/>
      <c r="F13" s="8"/>
      <c r="G13" s="52">
        <v>50</v>
      </c>
      <c r="H13" s="8"/>
      <c r="I13" s="8"/>
      <c r="J13" s="138" t="s">
        <v>12</v>
      </c>
      <c r="K13" s="138"/>
      <c r="L13" s="138"/>
      <c r="M13" s="17"/>
      <c r="N13" s="11">
        <f t="shared" si="0"/>
        <v>50</v>
      </c>
    </row>
    <row r="14" spans="1:14" s="12" customFormat="1" ht="18.95" customHeight="1" x14ac:dyDescent="0.2">
      <c r="A14" s="55">
        <f t="shared" si="2"/>
        <v>5</v>
      </c>
      <c r="B14" s="108" t="s">
        <v>59</v>
      </c>
      <c r="C14" s="108"/>
      <c r="D14" s="108"/>
      <c r="E14" s="108"/>
      <c r="F14" s="8"/>
      <c r="G14" s="52">
        <v>1300</v>
      </c>
      <c r="H14" s="8"/>
      <c r="I14" s="8"/>
      <c r="J14" s="138" t="s">
        <v>12</v>
      </c>
      <c r="K14" s="138"/>
      <c r="L14" s="138"/>
      <c r="M14" s="10"/>
      <c r="N14" s="11">
        <f t="shared" ref="N14:N15" si="3">F14+G14+H14+I14+M14</f>
        <v>1300</v>
      </c>
    </row>
    <row r="15" spans="1:14" s="12" customFormat="1" ht="18.95" customHeight="1" x14ac:dyDescent="0.2">
      <c r="A15" s="55"/>
      <c r="B15" s="108" t="s">
        <v>100</v>
      </c>
      <c r="C15" s="108"/>
      <c r="D15" s="108"/>
      <c r="E15" s="108"/>
      <c r="F15" s="8"/>
      <c r="G15" s="52">
        <v>1500</v>
      </c>
      <c r="H15" s="8"/>
      <c r="I15" s="8"/>
      <c r="J15" s="138" t="s">
        <v>12</v>
      </c>
      <c r="K15" s="138"/>
      <c r="L15" s="138"/>
      <c r="M15" s="10"/>
      <c r="N15" s="11">
        <f t="shared" si="3"/>
        <v>1500</v>
      </c>
    </row>
    <row r="16" spans="1:14" s="12" customFormat="1" ht="18.95" customHeight="1" x14ac:dyDescent="0.2">
      <c r="A16" s="55">
        <f>A14+1</f>
        <v>6</v>
      </c>
      <c r="B16" s="104" t="s">
        <v>41</v>
      </c>
      <c r="C16" s="104"/>
      <c r="D16" s="104"/>
      <c r="E16" s="104"/>
      <c r="F16" s="8"/>
      <c r="G16" s="8"/>
      <c r="H16" s="8"/>
      <c r="I16" s="9"/>
      <c r="J16" s="138" t="s">
        <v>29</v>
      </c>
      <c r="K16" s="138"/>
      <c r="L16" s="138"/>
      <c r="M16" s="10"/>
      <c r="N16" s="11">
        <f t="shared" si="0"/>
        <v>0</v>
      </c>
    </row>
    <row r="17" spans="1:14" s="12" customFormat="1" ht="18.95" customHeight="1" x14ac:dyDescent="0.2">
      <c r="A17" s="55">
        <f t="shared" si="2"/>
        <v>7</v>
      </c>
      <c r="B17" s="109" t="s">
        <v>58</v>
      </c>
      <c r="C17" s="110"/>
      <c r="D17" s="110"/>
      <c r="E17" s="111"/>
      <c r="F17" s="8"/>
      <c r="G17" s="8"/>
      <c r="H17" s="8"/>
      <c r="I17" s="8">
        <v>1350</v>
      </c>
      <c r="J17" s="109" t="s">
        <v>63</v>
      </c>
      <c r="K17" s="110"/>
      <c r="L17" s="110"/>
      <c r="M17" s="10"/>
      <c r="N17" s="11">
        <f t="shared" si="0"/>
        <v>1350</v>
      </c>
    </row>
    <row r="18" spans="1:14" s="12" customFormat="1" ht="18.95" customHeight="1" x14ac:dyDescent="0.2">
      <c r="A18" s="55">
        <f t="shared" si="2"/>
        <v>8</v>
      </c>
      <c r="B18" s="108" t="s">
        <v>89</v>
      </c>
      <c r="C18" s="108"/>
      <c r="D18" s="108"/>
      <c r="E18" s="108"/>
      <c r="F18" s="8"/>
      <c r="G18" s="52"/>
      <c r="H18" s="8"/>
      <c r="I18" s="8">
        <v>400</v>
      </c>
      <c r="J18" s="165" t="s">
        <v>76</v>
      </c>
      <c r="K18" s="166"/>
      <c r="L18" s="167"/>
      <c r="M18" s="10"/>
      <c r="N18" s="11">
        <f t="shared" ref="N18" si="4">F18+G18+H18+I18+M18</f>
        <v>400</v>
      </c>
    </row>
    <row r="19" spans="1:14" s="12" customFormat="1" ht="18.95" customHeight="1" x14ac:dyDescent="0.2">
      <c r="A19" s="55">
        <f t="shared" si="2"/>
        <v>9</v>
      </c>
      <c r="B19" s="108" t="s">
        <v>90</v>
      </c>
      <c r="C19" s="108"/>
      <c r="D19" s="108"/>
      <c r="E19" s="108"/>
      <c r="F19" s="8"/>
      <c r="G19" s="52"/>
      <c r="H19" s="8"/>
      <c r="I19" s="8">
        <v>50</v>
      </c>
      <c r="J19" s="165"/>
      <c r="K19" s="166"/>
      <c r="L19" s="167"/>
      <c r="M19" s="10"/>
      <c r="N19" s="11">
        <f t="shared" ref="N19" si="5">F19+G19+H19+I19+M19</f>
        <v>50</v>
      </c>
    </row>
    <row r="20" spans="1:14" s="12" customFormat="1" ht="18.95" customHeight="1" x14ac:dyDescent="0.2">
      <c r="A20" s="55">
        <f t="shared" si="2"/>
        <v>10</v>
      </c>
      <c r="B20" s="108" t="s">
        <v>91</v>
      </c>
      <c r="C20" s="108"/>
      <c r="D20" s="108"/>
      <c r="E20" s="108"/>
      <c r="F20" s="8"/>
      <c r="G20" s="52"/>
      <c r="H20" s="8"/>
      <c r="I20" s="8">
        <v>250</v>
      </c>
      <c r="J20" s="165"/>
      <c r="K20" s="166"/>
      <c r="L20" s="167"/>
      <c r="M20" s="10"/>
      <c r="N20" s="11">
        <f t="shared" ref="N20" si="6">F20+G20+H20+I20+M20</f>
        <v>250</v>
      </c>
    </row>
    <row r="21" spans="1:14" s="12" customFormat="1" ht="18.95" customHeight="1" x14ac:dyDescent="0.2">
      <c r="A21" s="55">
        <f t="shared" si="2"/>
        <v>11</v>
      </c>
      <c r="B21" s="108" t="s">
        <v>97</v>
      </c>
      <c r="C21" s="108"/>
      <c r="D21" s="108"/>
      <c r="E21" s="108"/>
      <c r="F21" s="8"/>
      <c r="G21" s="52"/>
      <c r="H21" s="8"/>
      <c r="I21" s="8">
        <v>250</v>
      </c>
      <c r="J21" s="165"/>
      <c r="K21" s="166"/>
      <c r="L21" s="167"/>
      <c r="M21" s="10"/>
      <c r="N21" s="11">
        <f t="shared" si="0"/>
        <v>250</v>
      </c>
    </row>
    <row r="22" spans="1:14" s="12" customFormat="1" ht="18.95" customHeight="1" x14ac:dyDescent="0.2">
      <c r="A22" s="55">
        <f t="shared" si="2"/>
        <v>12</v>
      </c>
      <c r="B22" s="108" t="s">
        <v>94</v>
      </c>
      <c r="C22" s="108"/>
      <c r="D22" s="108"/>
      <c r="E22" s="108"/>
      <c r="F22" s="8"/>
      <c r="G22" s="52"/>
      <c r="H22" s="8"/>
      <c r="I22" s="8">
        <v>250</v>
      </c>
      <c r="J22" s="165"/>
      <c r="K22" s="166"/>
      <c r="L22" s="167"/>
      <c r="M22" s="10"/>
      <c r="N22" s="11">
        <f t="shared" si="0"/>
        <v>250</v>
      </c>
    </row>
    <row r="23" spans="1:14" s="12" customFormat="1" ht="18.95" customHeight="1" x14ac:dyDescent="0.2">
      <c r="A23" s="55">
        <f t="shared" si="2"/>
        <v>13</v>
      </c>
      <c r="B23" s="108" t="s">
        <v>95</v>
      </c>
      <c r="C23" s="108"/>
      <c r="D23" s="108"/>
      <c r="E23" s="108"/>
      <c r="F23" s="8"/>
      <c r="G23" s="52"/>
      <c r="H23" s="8"/>
      <c r="I23" s="8">
        <v>160</v>
      </c>
      <c r="J23" s="165"/>
      <c r="K23" s="166"/>
      <c r="L23" s="167"/>
      <c r="M23" s="10"/>
      <c r="N23" s="11">
        <f t="shared" si="0"/>
        <v>160</v>
      </c>
    </row>
    <row r="24" spans="1:14" s="12" customFormat="1" ht="18.95" customHeight="1" x14ac:dyDescent="0.2">
      <c r="A24" s="55">
        <f t="shared" si="2"/>
        <v>14</v>
      </c>
      <c r="B24" s="108" t="s">
        <v>98</v>
      </c>
      <c r="C24" s="108"/>
      <c r="D24" s="108"/>
      <c r="E24" s="108"/>
      <c r="F24" s="8"/>
      <c r="G24" s="52"/>
      <c r="H24" s="8"/>
      <c r="I24" s="8">
        <v>100</v>
      </c>
      <c r="J24" s="165"/>
      <c r="K24" s="166"/>
      <c r="L24" s="167"/>
      <c r="M24" s="10"/>
      <c r="N24" s="11">
        <f t="shared" si="0"/>
        <v>100</v>
      </c>
    </row>
    <row r="25" spans="1:14" s="12" customFormat="1" ht="18.95" customHeight="1" x14ac:dyDescent="0.2">
      <c r="A25" s="55">
        <f t="shared" si="2"/>
        <v>15</v>
      </c>
      <c r="B25" s="108" t="s">
        <v>92</v>
      </c>
      <c r="C25" s="108"/>
      <c r="D25" s="108"/>
      <c r="E25" s="108"/>
      <c r="F25" s="8"/>
      <c r="G25" s="52"/>
      <c r="H25" s="8"/>
      <c r="I25" s="8">
        <v>100</v>
      </c>
      <c r="J25" s="165"/>
      <c r="K25" s="166"/>
      <c r="L25" s="167"/>
      <c r="M25" s="10"/>
      <c r="N25" s="11">
        <f t="shared" ref="N25:N26" si="7">F25+G25+H25+I25+M25</f>
        <v>100</v>
      </c>
    </row>
    <row r="26" spans="1:14" s="12" customFormat="1" ht="18.95" customHeight="1" x14ac:dyDescent="0.2">
      <c r="A26" s="55">
        <f t="shared" si="2"/>
        <v>16</v>
      </c>
      <c r="B26" s="108" t="s">
        <v>93</v>
      </c>
      <c r="C26" s="108"/>
      <c r="D26" s="108"/>
      <c r="E26" s="108"/>
      <c r="F26" s="8"/>
      <c r="G26" s="52"/>
      <c r="H26" s="8"/>
      <c r="I26" s="8">
        <v>150</v>
      </c>
      <c r="J26" s="165"/>
      <c r="K26" s="166"/>
      <c r="L26" s="167"/>
      <c r="M26" s="10"/>
      <c r="N26" s="11">
        <f t="shared" si="7"/>
        <v>150</v>
      </c>
    </row>
    <row r="27" spans="1:14" s="12" customFormat="1" ht="18.95" customHeight="1" x14ac:dyDescent="0.2">
      <c r="A27" s="55">
        <f t="shared" si="2"/>
        <v>17</v>
      </c>
      <c r="B27" s="108" t="s">
        <v>96</v>
      </c>
      <c r="C27" s="108"/>
      <c r="D27" s="108"/>
      <c r="E27" s="108"/>
      <c r="F27" s="8"/>
      <c r="G27" s="52"/>
      <c r="H27" s="8"/>
      <c r="I27" s="8">
        <v>300</v>
      </c>
      <c r="J27" s="165"/>
      <c r="K27" s="166"/>
      <c r="L27" s="167"/>
      <c r="M27" s="10"/>
      <c r="N27" s="11">
        <f t="shared" si="0"/>
        <v>300</v>
      </c>
    </row>
    <row r="28" spans="1:14" s="12" customFormat="1" ht="18.95" customHeight="1" x14ac:dyDescent="0.2">
      <c r="A28" s="55">
        <f t="shared" si="2"/>
        <v>18</v>
      </c>
      <c r="B28" s="104" t="s">
        <v>99</v>
      </c>
      <c r="C28" s="104"/>
      <c r="D28" s="104"/>
      <c r="E28" s="104"/>
      <c r="F28" s="8"/>
      <c r="G28" s="52"/>
      <c r="H28" s="8"/>
      <c r="I28" s="8">
        <v>350</v>
      </c>
      <c r="J28" s="165"/>
      <c r="K28" s="166"/>
      <c r="L28" s="167"/>
      <c r="M28" s="17"/>
      <c r="N28" s="11">
        <f t="shared" si="0"/>
        <v>350</v>
      </c>
    </row>
    <row r="29" spans="1:14" s="12" customFormat="1" ht="18" customHeight="1" x14ac:dyDescent="0.2">
      <c r="A29" s="118" t="s">
        <v>4</v>
      </c>
      <c r="B29" s="119"/>
      <c r="C29" s="119"/>
      <c r="D29" s="119"/>
      <c r="E29" s="120"/>
      <c r="F29" s="13">
        <f>SUM(F10:F28)</f>
        <v>3800</v>
      </c>
      <c r="G29" s="13">
        <f>SUM(G10:G28)</f>
        <v>7350</v>
      </c>
      <c r="H29" s="13">
        <f>SUM(H10:H28)</f>
        <v>0</v>
      </c>
      <c r="I29" s="13">
        <f>SUM(I10:I28)</f>
        <v>3710</v>
      </c>
      <c r="J29" s="154"/>
      <c r="K29" s="155"/>
      <c r="L29" s="155"/>
      <c r="M29" s="13">
        <f>SUM(M10:M28)</f>
        <v>0</v>
      </c>
      <c r="N29" s="13">
        <f>SUM(N10:N28)</f>
        <v>14860</v>
      </c>
    </row>
    <row r="30" spans="1:14" s="12" customFormat="1" ht="18" customHeight="1" x14ac:dyDescent="0.2">
      <c r="A30" s="117" t="s">
        <v>6</v>
      </c>
      <c r="B30" s="117"/>
      <c r="C30" s="117"/>
      <c r="D30" s="117"/>
      <c r="E30" s="117"/>
      <c r="F30" s="117"/>
      <c r="G30" s="117"/>
      <c r="H30" s="117"/>
      <c r="I30" s="117"/>
      <c r="J30" s="117"/>
      <c r="K30" s="117"/>
      <c r="L30" s="117"/>
      <c r="M30" s="117"/>
      <c r="N30" s="117"/>
    </row>
    <row r="31" spans="1:14" s="12" customFormat="1" ht="20.100000000000001" customHeight="1" x14ac:dyDescent="0.2">
      <c r="A31" s="168">
        <v>1</v>
      </c>
      <c r="B31" s="170" t="s">
        <v>43</v>
      </c>
      <c r="C31" s="171"/>
      <c r="D31" s="171"/>
      <c r="E31" s="172"/>
      <c r="F31" s="56">
        <v>1000</v>
      </c>
      <c r="G31" s="56"/>
      <c r="H31" s="56"/>
      <c r="I31" s="57"/>
      <c r="J31" s="138" t="s">
        <v>16</v>
      </c>
      <c r="K31" s="138"/>
      <c r="L31" s="138"/>
      <c r="M31" s="58"/>
      <c r="N31" s="59">
        <f t="shared" ref="N31:N36" si="8">F31+G31+H31+I31+M31</f>
        <v>1000</v>
      </c>
    </row>
    <row r="32" spans="1:14" s="12" customFormat="1" ht="20.100000000000001" customHeight="1" x14ac:dyDescent="0.2">
      <c r="A32" s="169"/>
      <c r="B32" s="173"/>
      <c r="C32" s="174"/>
      <c r="D32" s="174"/>
      <c r="E32" s="175"/>
      <c r="F32" s="16"/>
      <c r="G32" s="53">
        <v>1000</v>
      </c>
      <c r="H32" s="16"/>
      <c r="I32" s="14"/>
      <c r="J32" s="138" t="s">
        <v>12</v>
      </c>
      <c r="K32" s="138"/>
      <c r="L32" s="138"/>
      <c r="M32" s="10"/>
      <c r="N32" s="11">
        <f t="shared" si="8"/>
        <v>1000</v>
      </c>
    </row>
    <row r="33" spans="1:14" s="12" customFormat="1" ht="20.100000000000001" customHeight="1" x14ac:dyDescent="0.2">
      <c r="A33" s="55">
        <f>A31+1</f>
        <v>2</v>
      </c>
      <c r="B33" s="108" t="s">
        <v>56</v>
      </c>
      <c r="C33" s="108"/>
      <c r="D33" s="108"/>
      <c r="E33" s="108"/>
      <c r="F33" s="16"/>
      <c r="G33" s="53">
        <v>25</v>
      </c>
      <c r="H33" s="16"/>
      <c r="I33" s="14"/>
      <c r="J33" s="138" t="s">
        <v>12</v>
      </c>
      <c r="K33" s="138"/>
      <c r="L33" s="138"/>
      <c r="M33" s="10"/>
      <c r="N33" s="11">
        <f t="shared" ref="N33" si="9">F33+G33+H33+I33+M33</f>
        <v>25</v>
      </c>
    </row>
    <row r="34" spans="1:14" s="12" customFormat="1" ht="20.100000000000001" customHeight="1" x14ac:dyDescent="0.2">
      <c r="A34" s="55">
        <f>A33+1</f>
        <v>3</v>
      </c>
      <c r="B34" s="108" t="s">
        <v>105</v>
      </c>
      <c r="C34" s="108"/>
      <c r="D34" s="108"/>
      <c r="E34" s="108"/>
      <c r="F34" s="16"/>
      <c r="G34" s="53">
        <v>500</v>
      </c>
      <c r="H34" s="16"/>
      <c r="I34" s="14"/>
      <c r="J34" s="138" t="s">
        <v>12</v>
      </c>
      <c r="K34" s="138"/>
      <c r="L34" s="138"/>
      <c r="M34" s="10"/>
      <c r="N34" s="11">
        <f t="shared" ref="N34:N35" si="10">F34+G34+H34+I34+M34</f>
        <v>500</v>
      </c>
    </row>
    <row r="35" spans="1:14" s="12" customFormat="1" ht="20.100000000000001" customHeight="1" x14ac:dyDescent="0.2">
      <c r="A35" s="55">
        <f t="shared" ref="A35:A38" si="11">A34+1</f>
        <v>4</v>
      </c>
      <c r="B35" s="109" t="s">
        <v>59</v>
      </c>
      <c r="C35" s="110"/>
      <c r="D35" s="110"/>
      <c r="E35" s="111"/>
      <c r="F35" s="16"/>
      <c r="G35" s="14">
        <v>600</v>
      </c>
      <c r="H35" s="14"/>
      <c r="I35" s="14"/>
      <c r="J35" s="138" t="s">
        <v>12</v>
      </c>
      <c r="K35" s="138"/>
      <c r="L35" s="138"/>
      <c r="M35" s="10"/>
      <c r="N35" s="11">
        <f t="shared" si="10"/>
        <v>600</v>
      </c>
    </row>
    <row r="36" spans="1:14" s="12" customFormat="1" ht="20.100000000000001" customHeight="1" x14ac:dyDescent="0.2">
      <c r="A36" s="55">
        <f t="shared" si="11"/>
        <v>5</v>
      </c>
      <c r="B36" s="104" t="s">
        <v>41</v>
      </c>
      <c r="C36" s="104"/>
      <c r="D36" s="104"/>
      <c r="E36" s="104"/>
      <c r="F36" s="16"/>
      <c r="G36" s="16"/>
      <c r="H36" s="16">
        <v>600</v>
      </c>
      <c r="I36" s="14"/>
      <c r="J36" s="138" t="s">
        <v>29</v>
      </c>
      <c r="K36" s="138"/>
      <c r="L36" s="138"/>
      <c r="M36" s="10"/>
      <c r="N36" s="11">
        <f t="shared" si="8"/>
        <v>600</v>
      </c>
    </row>
    <row r="37" spans="1:14" s="12" customFormat="1" ht="20.100000000000001" customHeight="1" x14ac:dyDescent="0.2">
      <c r="A37" s="55">
        <f t="shared" si="11"/>
        <v>6</v>
      </c>
      <c r="B37" s="109" t="s">
        <v>58</v>
      </c>
      <c r="C37" s="110"/>
      <c r="D37" s="110"/>
      <c r="E37" s="111"/>
      <c r="F37" s="16"/>
      <c r="G37" s="14"/>
      <c r="H37" s="14"/>
      <c r="I37" s="14">
        <v>2240</v>
      </c>
      <c r="J37" s="109" t="s">
        <v>64</v>
      </c>
      <c r="K37" s="110"/>
      <c r="L37" s="110"/>
      <c r="M37" s="10"/>
      <c r="N37" s="11">
        <f t="shared" ref="N37:N38" si="12">F37+G37+H37+I37+M37</f>
        <v>2240</v>
      </c>
    </row>
    <row r="38" spans="1:14" s="12" customFormat="1" ht="33" customHeight="1" x14ac:dyDescent="0.2">
      <c r="A38" s="55">
        <f t="shared" si="11"/>
        <v>7</v>
      </c>
      <c r="B38" s="109" t="s">
        <v>104</v>
      </c>
      <c r="C38" s="110"/>
      <c r="D38" s="110"/>
      <c r="E38" s="111"/>
      <c r="F38" s="16"/>
      <c r="G38" s="14"/>
      <c r="H38" s="14"/>
      <c r="I38" s="14">
        <v>3000</v>
      </c>
      <c r="J38" s="129" t="s">
        <v>116</v>
      </c>
      <c r="K38" s="130"/>
      <c r="L38" s="131"/>
      <c r="M38" s="10"/>
      <c r="N38" s="11">
        <f t="shared" si="12"/>
        <v>3000</v>
      </c>
    </row>
    <row r="39" spans="1:14" s="12" customFormat="1" ht="18" customHeight="1" x14ac:dyDescent="0.2">
      <c r="A39" s="162" t="s">
        <v>45</v>
      </c>
      <c r="B39" s="162"/>
      <c r="C39" s="162"/>
      <c r="D39" s="162"/>
      <c r="E39" s="163"/>
      <c r="F39" s="60">
        <f>SUM(F31:F38)</f>
        <v>1000</v>
      </c>
      <c r="G39" s="60">
        <f>SUM(G31:G38)</f>
        <v>2125</v>
      </c>
      <c r="H39" s="60">
        <f>SUM(H31:H38)</f>
        <v>600</v>
      </c>
      <c r="I39" s="60">
        <f>SUM(I31:I38)</f>
        <v>5240</v>
      </c>
      <c r="J39" s="124"/>
      <c r="K39" s="125"/>
      <c r="L39" s="125"/>
      <c r="M39" s="48">
        <f>SUM(M31:M38)</f>
        <v>0</v>
      </c>
      <c r="N39" s="48">
        <f>SUM(N31:N38)</f>
        <v>8965</v>
      </c>
    </row>
    <row r="40" spans="1:14" s="12" customFormat="1" ht="18" customHeight="1" x14ac:dyDescent="0.2">
      <c r="A40" s="117" t="s">
        <v>9</v>
      </c>
      <c r="B40" s="117"/>
      <c r="C40" s="117"/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</row>
    <row r="41" spans="1:14" s="12" customFormat="1" ht="20.100000000000001" customHeight="1" x14ac:dyDescent="0.2">
      <c r="A41" s="63">
        <v>1</v>
      </c>
      <c r="B41" s="183" t="s">
        <v>39</v>
      </c>
      <c r="C41" s="184"/>
      <c r="D41" s="184"/>
      <c r="E41" s="185"/>
      <c r="F41" s="75">
        <v>2000</v>
      </c>
      <c r="G41" s="75"/>
      <c r="H41" s="75"/>
      <c r="I41" s="76"/>
      <c r="J41" s="164" t="s">
        <v>16</v>
      </c>
      <c r="K41" s="164"/>
      <c r="L41" s="164"/>
      <c r="M41" s="77"/>
      <c r="N41" s="59">
        <f t="shared" ref="N41:N59" si="13">F41+G41+H41+I41+M41</f>
        <v>2000</v>
      </c>
    </row>
    <row r="42" spans="1:14" s="12" customFormat="1" ht="20.100000000000001" customHeight="1" x14ac:dyDescent="0.2">
      <c r="A42" s="55">
        <f>A41+1</f>
        <v>2</v>
      </c>
      <c r="B42" s="108" t="s">
        <v>40</v>
      </c>
      <c r="C42" s="108"/>
      <c r="D42" s="108"/>
      <c r="E42" s="108"/>
      <c r="F42" s="78"/>
      <c r="G42" s="78">
        <v>2000</v>
      </c>
      <c r="H42" s="78"/>
      <c r="I42" s="79"/>
      <c r="J42" s="164" t="s">
        <v>12</v>
      </c>
      <c r="K42" s="164"/>
      <c r="L42" s="164"/>
      <c r="M42" s="80"/>
      <c r="N42" s="11">
        <f t="shared" si="13"/>
        <v>2000</v>
      </c>
    </row>
    <row r="43" spans="1:14" s="12" customFormat="1" ht="20.100000000000001" customHeight="1" x14ac:dyDescent="0.2">
      <c r="A43" s="55">
        <f t="shared" ref="A43:A47" si="14">A42+1</f>
        <v>3</v>
      </c>
      <c r="B43" s="104" t="s">
        <v>42</v>
      </c>
      <c r="C43" s="104"/>
      <c r="D43" s="104"/>
      <c r="E43" s="104"/>
      <c r="F43" s="78"/>
      <c r="G43" s="78">
        <v>500</v>
      </c>
      <c r="H43" s="78"/>
      <c r="I43" s="79"/>
      <c r="J43" s="164" t="s">
        <v>12</v>
      </c>
      <c r="K43" s="164"/>
      <c r="L43" s="164"/>
      <c r="M43" s="80"/>
      <c r="N43" s="11">
        <f t="shared" si="13"/>
        <v>500</v>
      </c>
    </row>
    <row r="44" spans="1:14" s="12" customFormat="1" ht="20.100000000000001" customHeight="1" x14ac:dyDescent="0.2">
      <c r="A44" s="55">
        <f t="shared" si="14"/>
        <v>4</v>
      </c>
      <c r="B44" s="108" t="s">
        <v>53</v>
      </c>
      <c r="C44" s="108"/>
      <c r="D44" s="108"/>
      <c r="E44" s="108"/>
      <c r="F44" s="78">
        <v>2100</v>
      </c>
      <c r="G44" s="78"/>
      <c r="H44" s="78"/>
      <c r="I44" s="79"/>
      <c r="J44" s="164" t="s">
        <v>16</v>
      </c>
      <c r="K44" s="164"/>
      <c r="L44" s="164"/>
      <c r="M44" s="80"/>
      <c r="N44" s="11">
        <f t="shared" si="13"/>
        <v>2100</v>
      </c>
    </row>
    <row r="45" spans="1:14" s="12" customFormat="1" ht="20.100000000000001" customHeight="1" x14ac:dyDescent="0.2">
      <c r="A45" s="55">
        <f t="shared" si="14"/>
        <v>5</v>
      </c>
      <c r="B45" s="104" t="s">
        <v>56</v>
      </c>
      <c r="C45" s="104"/>
      <c r="D45" s="104"/>
      <c r="E45" s="104"/>
      <c r="F45" s="78"/>
      <c r="G45" s="79">
        <v>50</v>
      </c>
      <c r="H45" s="79"/>
      <c r="I45" s="79"/>
      <c r="J45" s="164" t="s">
        <v>12</v>
      </c>
      <c r="K45" s="164"/>
      <c r="L45" s="164"/>
      <c r="M45" s="80"/>
      <c r="N45" s="11">
        <f t="shared" ref="N45:N47" si="15">F45+G45+H45+I45+M45</f>
        <v>50</v>
      </c>
    </row>
    <row r="46" spans="1:14" s="12" customFormat="1" ht="20.100000000000001" customHeight="1" x14ac:dyDescent="0.2">
      <c r="A46" s="55">
        <f t="shared" si="14"/>
        <v>6</v>
      </c>
      <c r="B46" s="108" t="s">
        <v>59</v>
      </c>
      <c r="C46" s="108"/>
      <c r="D46" s="108"/>
      <c r="E46" s="108"/>
      <c r="F46" s="78"/>
      <c r="G46" s="79">
        <v>1772</v>
      </c>
      <c r="H46" s="79"/>
      <c r="I46" s="79"/>
      <c r="J46" s="164" t="s">
        <v>12</v>
      </c>
      <c r="K46" s="164"/>
      <c r="L46" s="164"/>
      <c r="M46" s="80"/>
      <c r="N46" s="11">
        <f t="shared" si="15"/>
        <v>1772</v>
      </c>
    </row>
    <row r="47" spans="1:14" s="12" customFormat="1" ht="20.100000000000001" customHeight="1" x14ac:dyDescent="0.2">
      <c r="A47" s="55">
        <f t="shared" si="14"/>
        <v>7</v>
      </c>
      <c r="B47" s="108" t="s">
        <v>62</v>
      </c>
      <c r="C47" s="108"/>
      <c r="D47" s="108"/>
      <c r="E47" s="108"/>
      <c r="F47" s="78"/>
      <c r="G47" s="78">
        <v>400</v>
      </c>
      <c r="H47" s="78"/>
      <c r="I47" s="78"/>
      <c r="J47" s="164" t="s">
        <v>12</v>
      </c>
      <c r="K47" s="164"/>
      <c r="L47" s="164"/>
      <c r="M47" s="80"/>
      <c r="N47" s="11">
        <f t="shared" si="15"/>
        <v>400</v>
      </c>
    </row>
    <row r="48" spans="1:14" s="12" customFormat="1" ht="20.100000000000001" customHeight="1" x14ac:dyDescent="0.2">
      <c r="A48" s="55">
        <f t="shared" ref="A48:A59" si="16">A47+1</f>
        <v>8</v>
      </c>
      <c r="B48" s="104" t="s">
        <v>41</v>
      </c>
      <c r="C48" s="104"/>
      <c r="D48" s="104"/>
      <c r="E48" s="104"/>
      <c r="F48" s="78"/>
      <c r="G48" s="78"/>
      <c r="H48" s="78">
        <v>1200</v>
      </c>
      <c r="I48" s="78"/>
      <c r="J48" s="164" t="s">
        <v>29</v>
      </c>
      <c r="K48" s="164"/>
      <c r="L48" s="164"/>
      <c r="M48" s="80"/>
      <c r="N48" s="11">
        <f t="shared" si="13"/>
        <v>1200</v>
      </c>
    </row>
    <row r="49" spans="1:14" s="12" customFormat="1" ht="20.100000000000001" customHeight="1" x14ac:dyDescent="0.2">
      <c r="A49" s="55">
        <f t="shared" si="16"/>
        <v>9</v>
      </c>
      <c r="B49" s="112" t="s">
        <v>54</v>
      </c>
      <c r="C49" s="113"/>
      <c r="D49" s="113"/>
      <c r="E49" s="114"/>
      <c r="F49" s="80"/>
      <c r="G49" s="78"/>
      <c r="H49" s="78"/>
      <c r="I49" s="79"/>
      <c r="J49" s="164" t="s">
        <v>24</v>
      </c>
      <c r="K49" s="164"/>
      <c r="L49" s="164"/>
      <c r="M49" s="78">
        <v>800</v>
      </c>
      <c r="N49" s="11">
        <f t="shared" si="13"/>
        <v>800</v>
      </c>
    </row>
    <row r="50" spans="1:14" s="12" customFormat="1" ht="20.100000000000001" customHeight="1" x14ac:dyDescent="0.2">
      <c r="A50" s="55">
        <f t="shared" si="16"/>
        <v>10</v>
      </c>
      <c r="B50" s="109" t="s">
        <v>58</v>
      </c>
      <c r="C50" s="110"/>
      <c r="D50" s="110"/>
      <c r="E50" s="111"/>
      <c r="F50" s="8"/>
      <c r="G50" s="9"/>
      <c r="H50" s="9"/>
      <c r="I50" s="8">
        <v>1350</v>
      </c>
      <c r="J50" s="109" t="s">
        <v>64</v>
      </c>
      <c r="K50" s="110"/>
      <c r="L50" s="110"/>
      <c r="M50" s="8"/>
      <c r="N50" s="11">
        <f t="shared" si="13"/>
        <v>1350</v>
      </c>
    </row>
    <row r="51" spans="1:14" s="12" customFormat="1" ht="20.100000000000001" customHeight="1" x14ac:dyDescent="0.2">
      <c r="A51" s="55">
        <f t="shared" si="16"/>
        <v>11</v>
      </c>
      <c r="B51" s="112" t="s">
        <v>128</v>
      </c>
      <c r="C51" s="113"/>
      <c r="D51" s="113"/>
      <c r="E51" s="114"/>
      <c r="F51" s="8"/>
      <c r="G51" s="9"/>
      <c r="H51" s="9"/>
      <c r="I51" s="8">
        <v>250</v>
      </c>
      <c r="J51" s="186" t="s">
        <v>77</v>
      </c>
      <c r="K51" s="187"/>
      <c r="L51" s="188"/>
      <c r="M51" s="8"/>
      <c r="N51" s="11">
        <f t="shared" si="13"/>
        <v>250</v>
      </c>
    </row>
    <row r="52" spans="1:14" s="12" customFormat="1" ht="20.100000000000001" customHeight="1" x14ac:dyDescent="0.2">
      <c r="A52" s="55">
        <f t="shared" si="16"/>
        <v>12</v>
      </c>
      <c r="B52" s="112" t="s">
        <v>70</v>
      </c>
      <c r="C52" s="113"/>
      <c r="D52" s="113"/>
      <c r="E52" s="114"/>
      <c r="F52" s="8"/>
      <c r="G52" s="9"/>
      <c r="H52" s="9"/>
      <c r="I52" s="8">
        <v>651</v>
      </c>
      <c r="J52" s="189"/>
      <c r="K52" s="190"/>
      <c r="L52" s="191"/>
      <c r="M52" s="8"/>
      <c r="N52" s="11">
        <f t="shared" si="13"/>
        <v>651</v>
      </c>
    </row>
    <row r="53" spans="1:14" s="12" customFormat="1" ht="20.100000000000001" customHeight="1" x14ac:dyDescent="0.2">
      <c r="A53" s="55">
        <f t="shared" si="16"/>
        <v>13</v>
      </c>
      <c r="B53" s="112" t="s">
        <v>108</v>
      </c>
      <c r="C53" s="113"/>
      <c r="D53" s="113"/>
      <c r="E53" s="114"/>
      <c r="F53" s="8"/>
      <c r="G53" s="9"/>
      <c r="H53" s="9"/>
      <c r="I53" s="8">
        <v>1000</v>
      </c>
      <c r="J53" s="189"/>
      <c r="K53" s="190"/>
      <c r="L53" s="191"/>
      <c r="M53" s="8"/>
      <c r="N53" s="11">
        <f t="shared" si="13"/>
        <v>1000</v>
      </c>
    </row>
    <row r="54" spans="1:14" s="12" customFormat="1" ht="20.100000000000001" customHeight="1" x14ac:dyDescent="0.2">
      <c r="A54" s="55">
        <f t="shared" si="16"/>
        <v>14</v>
      </c>
      <c r="B54" s="112" t="s">
        <v>109</v>
      </c>
      <c r="C54" s="113"/>
      <c r="D54" s="113"/>
      <c r="E54" s="114"/>
      <c r="F54" s="8"/>
      <c r="G54" s="9"/>
      <c r="H54" s="9"/>
      <c r="I54" s="8">
        <v>565</v>
      </c>
      <c r="J54" s="189"/>
      <c r="K54" s="190"/>
      <c r="L54" s="191"/>
      <c r="M54" s="8"/>
      <c r="N54" s="11">
        <f t="shared" si="13"/>
        <v>565</v>
      </c>
    </row>
    <row r="55" spans="1:14" s="12" customFormat="1" ht="20.100000000000001" customHeight="1" x14ac:dyDescent="0.2">
      <c r="A55" s="55">
        <f t="shared" si="16"/>
        <v>15</v>
      </c>
      <c r="B55" s="112" t="s">
        <v>110</v>
      </c>
      <c r="C55" s="113"/>
      <c r="D55" s="113"/>
      <c r="E55" s="114"/>
      <c r="F55" s="8"/>
      <c r="G55" s="9"/>
      <c r="H55" s="9"/>
      <c r="I55" s="8">
        <v>435</v>
      </c>
      <c r="J55" s="189"/>
      <c r="K55" s="190"/>
      <c r="L55" s="191"/>
      <c r="M55" s="8"/>
      <c r="N55" s="11">
        <f t="shared" si="13"/>
        <v>435</v>
      </c>
    </row>
    <row r="56" spans="1:14" s="12" customFormat="1" ht="20.100000000000001" customHeight="1" x14ac:dyDescent="0.2">
      <c r="A56" s="55">
        <f t="shared" si="16"/>
        <v>16</v>
      </c>
      <c r="B56" s="112" t="s">
        <v>111</v>
      </c>
      <c r="C56" s="113"/>
      <c r="D56" s="113"/>
      <c r="E56" s="114"/>
      <c r="F56" s="8"/>
      <c r="G56" s="9"/>
      <c r="H56" s="9"/>
      <c r="I56" s="8">
        <v>20</v>
      </c>
      <c r="J56" s="189"/>
      <c r="K56" s="190"/>
      <c r="L56" s="191"/>
      <c r="M56" s="8"/>
      <c r="N56" s="11">
        <f t="shared" si="13"/>
        <v>20</v>
      </c>
    </row>
    <row r="57" spans="1:14" s="12" customFormat="1" ht="20.100000000000001" customHeight="1" x14ac:dyDescent="0.2">
      <c r="A57" s="55">
        <f t="shared" si="16"/>
        <v>17</v>
      </c>
      <c r="B57" s="112" t="s">
        <v>112</v>
      </c>
      <c r="C57" s="113"/>
      <c r="D57" s="113"/>
      <c r="E57" s="114"/>
      <c r="F57" s="8"/>
      <c r="G57" s="9"/>
      <c r="H57" s="9"/>
      <c r="I57" s="8">
        <v>630</v>
      </c>
      <c r="J57" s="189"/>
      <c r="K57" s="190"/>
      <c r="L57" s="191"/>
      <c r="M57" s="8"/>
      <c r="N57" s="11">
        <f t="shared" si="13"/>
        <v>630</v>
      </c>
    </row>
    <row r="58" spans="1:14" s="12" customFormat="1" ht="20.100000000000001" customHeight="1" x14ac:dyDescent="0.2">
      <c r="A58" s="55">
        <f t="shared" si="16"/>
        <v>18</v>
      </c>
      <c r="B58" s="112" t="s">
        <v>113</v>
      </c>
      <c r="C58" s="113"/>
      <c r="D58" s="113"/>
      <c r="E58" s="114"/>
      <c r="F58" s="8"/>
      <c r="G58" s="9"/>
      <c r="H58" s="9"/>
      <c r="I58" s="8">
        <v>700</v>
      </c>
      <c r="J58" s="189"/>
      <c r="K58" s="190"/>
      <c r="L58" s="191"/>
      <c r="M58" s="8"/>
      <c r="N58" s="11">
        <f t="shared" si="13"/>
        <v>700</v>
      </c>
    </row>
    <row r="59" spans="1:14" s="12" customFormat="1" ht="20.100000000000001" customHeight="1" x14ac:dyDescent="0.2">
      <c r="A59" s="55">
        <f t="shared" si="16"/>
        <v>19</v>
      </c>
      <c r="B59" s="104" t="s">
        <v>129</v>
      </c>
      <c r="C59" s="104"/>
      <c r="D59" s="104"/>
      <c r="E59" s="104"/>
      <c r="F59" s="8"/>
      <c r="G59" s="8"/>
      <c r="H59" s="8"/>
      <c r="I59" s="8">
        <v>250</v>
      </c>
      <c r="J59" s="189"/>
      <c r="K59" s="190"/>
      <c r="L59" s="191"/>
      <c r="M59" s="17"/>
      <c r="N59" s="11">
        <f t="shared" si="13"/>
        <v>250</v>
      </c>
    </row>
    <row r="60" spans="1:14" ht="18" customHeight="1" x14ac:dyDescent="0.2">
      <c r="A60" s="142" t="s">
        <v>46</v>
      </c>
      <c r="B60" s="142"/>
      <c r="C60" s="142"/>
      <c r="D60" s="142"/>
      <c r="E60" s="142"/>
      <c r="F60" s="13">
        <f>SUM(F41:F59)</f>
        <v>4100</v>
      </c>
      <c r="G60" s="13">
        <f>SUM(G41:G59)</f>
        <v>4722</v>
      </c>
      <c r="H60" s="13">
        <f>SUM(H40:H59)</f>
        <v>1200</v>
      </c>
      <c r="I60" s="13">
        <f>SUM(I41:I59)</f>
        <v>5851</v>
      </c>
      <c r="J60" s="159"/>
      <c r="K60" s="160"/>
      <c r="L60" s="160"/>
      <c r="M60" s="13">
        <f>SUM(M41:M59)</f>
        <v>800</v>
      </c>
      <c r="N60" s="13">
        <f>SUM(N41:N59)</f>
        <v>16673</v>
      </c>
    </row>
    <row r="61" spans="1:14" s="40" customFormat="1" ht="12" customHeight="1" x14ac:dyDescent="0.2">
      <c r="A61" s="73"/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</row>
    <row r="62" spans="1:14" s="40" customFormat="1" ht="20.100000000000001" customHeight="1" x14ac:dyDescent="0.2">
      <c r="A62" s="210" t="s">
        <v>33</v>
      </c>
      <c r="B62" s="210"/>
      <c r="C62" s="210"/>
      <c r="D62" s="210"/>
      <c r="E62" s="210"/>
      <c r="F62" s="210"/>
      <c r="G62" s="210"/>
      <c r="H62" s="210"/>
      <c r="I62" s="210"/>
      <c r="J62" s="210"/>
      <c r="K62" s="210"/>
      <c r="L62" s="210"/>
      <c r="M62" s="210"/>
      <c r="N62" s="210"/>
    </row>
    <row r="63" spans="1:14" s="40" customFormat="1" ht="20.100000000000001" customHeight="1" x14ac:dyDescent="0.2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 s="40" customFormat="1" ht="20.100000000000001" customHeight="1" x14ac:dyDescent="0.2">
      <c r="A64" s="67"/>
      <c r="B64" s="67"/>
      <c r="C64" s="67"/>
      <c r="D64" s="67"/>
      <c r="E64" s="67"/>
      <c r="F64" s="67"/>
      <c r="G64" s="67"/>
      <c r="H64" s="67"/>
      <c r="I64" s="67"/>
      <c r="J64" s="67"/>
      <c r="K64" s="67"/>
      <c r="L64" s="67"/>
      <c r="M64" s="67"/>
      <c r="N64" s="67"/>
    </row>
    <row r="66" spans="1:14" s="12" customFormat="1" ht="20.100000000000001" customHeight="1" x14ac:dyDescent="0.2">
      <c r="A66" s="117" t="s">
        <v>9</v>
      </c>
      <c r="B66" s="117"/>
      <c r="C66" s="117"/>
      <c r="D66" s="117"/>
      <c r="E66" s="117"/>
      <c r="F66" s="117"/>
      <c r="G66" s="117"/>
      <c r="H66" s="117"/>
      <c r="I66" s="117"/>
      <c r="J66" s="117"/>
      <c r="K66" s="117"/>
      <c r="L66" s="117"/>
      <c r="M66" s="117"/>
      <c r="N66" s="117"/>
    </row>
    <row r="67" spans="1:14" s="12" customFormat="1" ht="20.100000000000001" customHeight="1" x14ac:dyDescent="0.2">
      <c r="A67" s="81">
        <v>1</v>
      </c>
      <c r="B67" s="170" t="s">
        <v>39</v>
      </c>
      <c r="C67" s="171"/>
      <c r="D67" s="171"/>
      <c r="E67" s="172"/>
      <c r="F67" s="61">
        <v>1500</v>
      </c>
      <c r="G67" s="64"/>
      <c r="H67" s="64"/>
      <c r="I67" s="64"/>
      <c r="J67" s="214" t="s">
        <v>16</v>
      </c>
      <c r="K67" s="214"/>
      <c r="L67" s="214"/>
      <c r="M67" s="64"/>
      <c r="N67" s="59">
        <f t="shared" ref="N67:N74" si="17">F67+G67+H67+I67+M67</f>
        <v>1500</v>
      </c>
    </row>
    <row r="68" spans="1:14" ht="24.75" customHeight="1" x14ac:dyDescent="0.2">
      <c r="A68" s="55">
        <f>A67+1</f>
        <v>2</v>
      </c>
      <c r="B68" s="108" t="s">
        <v>40</v>
      </c>
      <c r="C68" s="108"/>
      <c r="D68" s="108"/>
      <c r="E68" s="108"/>
      <c r="F68" s="8"/>
      <c r="G68" s="52">
        <v>1500</v>
      </c>
      <c r="H68" s="8"/>
      <c r="I68" s="8"/>
      <c r="J68" s="138" t="s">
        <v>12</v>
      </c>
      <c r="K68" s="138"/>
      <c r="L68" s="138"/>
      <c r="M68" s="9"/>
      <c r="N68" s="11">
        <f>F68+G68+H68+I68+M68</f>
        <v>1500</v>
      </c>
    </row>
    <row r="69" spans="1:14" s="12" customFormat="1" ht="20.100000000000001" customHeight="1" x14ac:dyDescent="0.2">
      <c r="A69" s="55">
        <f>A68+1</f>
        <v>3</v>
      </c>
      <c r="B69" s="108" t="s">
        <v>53</v>
      </c>
      <c r="C69" s="108"/>
      <c r="D69" s="108"/>
      <c r="E69" s="108"/>
      <c r="F69" s="52">
        <v>2000</v>
      </c>
      <c r="H69" s="8"/>
      <c r="I69" s="8"/>
      <c r="J69" s="138" t="s">
        <v>16</v>
      </c>
      <c r="K69" s="138"/>
      <c r="L69" s="138"/>
      <c r="M69" s="9"/>
      <c r="N69" s="11">
        <f t="shared" si="17"/>
        <v>2000</v>
      </c>
    </row>
    <row r="70" spans="1:14" s="12" customFormat="1" ht="20.100000000000001" customHeight="1" x14ac:dyDescent="0.2">
      <c r="A70" s="55">
        <f t="shared" ref="A70:A74" si="18">A69+1</f>
        <v>4</v>
      </c>
      <c r="B70" s="104" t="s">
        <v>42</v>
      </c>
      <c r="C70" s="104"/>
      <c r="D70" s="104"/>
      <c r="E70" s="104"/>
      <c r="F70" s="10"/>
      <c r="G70" s="54">
        <v>500</v>
      </c>
      <c r="H70" s="19"/>
      <c r="I70" s="19"/>
      <c r="J70" s="138" t="s">
        <v>12</v>
      </c>
      <c r="K70" s="138"/>
      <c r="L70" s="138"/>
      <c r="M70" s="15"/>
      <c r="N70" s="11">
        <f t="shared" si="17"/>
        <v>500</v>
      </c>
    </row>
    <row r="71" spans="1:14" s="12" customFormat="1" ht="20.100000000000001" customHeight="1" x14ac:dyDescent="0.2">
      <c r="A71" s="55">
        <f t="shared" si="18"/>
        <v>5</v>
      </c>
      <c r="B71" s="112" t="s">
        <v>54</v>
      </c>
      <c r="C71" s="113"/>
      <c r="D71" s="113"/>
      <c r="E71" s="114"/>
      <c r="F71" s="10"/>
      <c r="G71" s="15"/>
      <c r="H71" s="15"/>
      <c r="I71" s="19"/>
      <c r="J71" s="138" t="s">
        <v>24</v>
      </c>
      <c r="K71" s="138"/>
      <c r="L71" s="138"/>
      <c r="M71" s="15">
        <v>300</v>
      </c>
      <c r="N71" s="11">
        <f t="shared" si="17"/>
        <v>300</v>
      </c>
    </row>
    <row r="72" spans="1:14" s="12" customFormat="1" ht="20.100000000000001" customHeight="1" x14ac:dyDescent="0.2">
      <c r="A72" s="55">
        <f t="shared" si="18"/>
        <v>6</v>
      </c>
      <c r="B72" s="108" t="s">
        <v>48</v>
      </c>
      <c r="C72" s="108"/>
      <c r="D72" s="108"/>
      <c r="E72" s="108"/>
      <c r="F72" s="8"/>
      <c r="G72" s="54"/>
      <c r="H72" s="9"/>
      <c r="I72" s="9">
        <v>1000</v>
      </c>
      <c r="J72" s="177" t="s">
        <v>78</v>
      </c>
      <c r="K72" s="178"/>
      <c r="L72" s="179"/>
      <c r="M72" s="17"/>
      <c r="N72" s="11">
        <f t="shared" si="17"/>
        <v>1000</v>
      </c>
    </row>
    <row r="73" spans="1:14" s="12" customFormat="1" ht="20.100000000000001" customHeight="1" x14ac:dyDescent="0.2">
      <c r="A73" s="55">
        <f t="shared" si="18"/>
        <v>7</v>
      </c>
      <c r="B73" s="108" t="s">
        <v>107</v>
      </c>
      <c r="C73" s="108"/>
      <c r="D73" s="108"/>
      <c r="E73" s="108"/>
      <c r="F73" s="10"/>
      <c r="G73" s="54"/>
      <c r="H73" s="19"/>
      <c r="I73" s="19">
        <v>3000</v>
      </c>
      <c r="J73" s="177"/>
      <c r="K73" s="178"/>
      <c r="L73" s="179"/>
      <c r="M73" s="15"/>
      <c r="N73" s="11">
        <f t="shared" si="17"/>
        <v>3000</v>
      </c>
    </row>
    <row r="74" spans="1:14" s="12" customFormat="1" ht="20.100000000000001" customHeight="1" x14ac:dyDescent="0.2">
      <c r="A74" s="55">
        <f t="shared" si="18"/>
        <v>8</v>
      </c>
      <c r="B74" s="104" t="s">
        <v>69</v>
      </c>
      <c r="C74" s="104"/>
      <c r="D74" s="104"/>
      <c r="E74" s="104"/>
      <c r="F74" s="10"/>
      <c r="G74" s="15"/>
      <c r="H74" s="15"/>
      <c r="I74" s="19"/>
      <c r="J74" s="180"/>
      <c r="K74" s="181"/>
      <c r="L74" s="182"/>
      <c r="M74" s="15"/>
      <c r="N74" s="11">
        <f t="shared" si="17"/>
        <v>0</v>
      </c>
    </row>
    <row r="75" spans="1:14" s="12" customFormat="1" ht="20.100000000000001" customHeight="1" x14ac:dyDescent="0.2">
      <c r="A75" s="118" t="s">
        <v>46</v>
      </c>
      <c r="B75" s="119"/>
      <c r="C75" s="119"/>
      <c r="D75" s="119"/>
      <c r="E75" s="120"/>
      <c r="F75" s="13">
        <f>SUM(F67:F74)</f>
        <v>3500</v>
      </c>
      <c r="G75" s="13">
        <f>SUM(G67:G74)</f>
        <v>2000</v>
      </c>
      <c r="H75" s="13">
        <f>SUM(H67:H74)</f>
        <v>0</v>
      </c>
      <c r="I75" s="13">
        <f>SUM(I67:I74)</f>
        <v>4000</v>
      </c>
      <c r="J75" s="154"/>
      <c r="K75" s="155"/>
      <c r="L75" s="155"/>
      <c r="M75" s="13">
        <f>SUM(M67:M74)</f>
        <v>300</v>
      </c>
      <c r="N75" s="13">
        <f>SUM(N67:N74)</f>
        <v>9800</v>
      </c>
    </row>
    <row r="76" spans="1:14" s="12" customFormat="1" ht="20.100000000000001" customHeight="1" x14ac:dyDescent="0.2">
      <c r="A76" s="117" t="s">
        <v>7</v>
      </c>
      <c r="B76" s="117"/>
      <c r="C76" s="117"/>
      <c r="D76" s="117"/>
      <c r="E76" s="117"/>
      <c r="F76" s="117"/>
      <c r="G76" s="117"/>
      <c r="H76" s="117"/>
      <c r="I76" s="117"/>
      <c r="J76" s="117"/>
      <c r="K76" s="117"/>
      <c r="L76" s="117"/>
      <c r="M76" s="117"/>
      <c r="N76" s="117"/>
    </row>
    <row r="77" spans="1:14" s="12" customFormat="1" ht="27.95" customHeight="1" x14ac:dyDescent="0.2">
      <c r="A77" s="63">
        <v>1</v>
      </c>
      <c r="B77" s="183" t="s">
        <v>39</v>
      </c>
      <c r="C77" s="184"/>
      <c r="D77" s="184"/>
      <c r="E77" s="185"/>
      <c r="F77" s="15">
        <v>1000</v>
      </c>
      <c r="G77" s="15"/>
      <c r="H77" s="15"/>
      <c r="I77" s="15"/>
      <c r="J77" s="138" t="s">
        <v>16</v>
      </c>
      <c r="K77" s="138"/>
      <c r="L77" s="138"/>
      <c r="M77" s="15"/>
      <c r="N77" s="11">
        <f t="shared" ref="N77:N89" si="19">F77+G77+H77+I77+M77</f>
        <v>1000</v>
      </c>
    </row>
    <row r="78" spans="1:14" s="12" customFormat="1" ht="27.95" customHeight="1" x14ac:dyDescent="0.2">
      <c r="A78" s="55">
        <f>A77+1</f>
        <v>2</v>
      </c>
      <c r="B78" s="108" t="s">
        <v>40</v>
      </c>
      <c r="C78" s="108"/>
      <c r="D78" s="108"/>
      <c r="E78" s="108"/>
      <c r="F78" s="21"/>
      <c r="G78" s="52">
        <v>1090</v>
      </c>
      <c r="H78" s="15"/>
      <c r="I78" s="15"/>
      <c r="J78" s="138" t="s">
        <v>12</v>
      </c>
      <c r="K78" s="138"/>
      <c r="L78" s="138"/>
      <c r="M78" s="15"/>
      <c r="N78" s="11">
        <f t="shared" si="19"/>
        <v>1090</v>
      </c>
    </row>
    <row r="79" spans="1:14" s="12" customFormat="1" ht="27.95" customHeight="1" x14ac:dyDescent="0.2">
      <c r="A79" s="55">
        <f>A78+1</f>
        <v>3</v>
      </c>
      <c r="B79" s="104" t="s">
        <v>42</v>
      </c>
      <c r="C79" s="104"/>
      <c r="D79" s="104"/>
      <c r="E79" s="104"/>
      <c r="F79" s="10"/>
      <c r="G79" s="54">
        <v>600</v>
      </c>
      <c r="H79" s="19"/>
      <c r="I79" s="19"/>
      <c r="J79" s="138" t="s">
        <v>12</v>
      </c>
      <c r="K79" s="138"/>
      <c r="L79" s="138"/>
      <c r="M79" s="15"/>
      <c r="N79" s="11">
        <f t="shared" si="19"/>
        <v>600</v>
      </c>
    </row>
    <row r="80" spans="1:14" s="12" customFormat="1" ht="24.95" customHeight="1" x14ac:dyDescent="0.2">
      <c r="A80" s="55">
        <f t="shared" ref="A80:A89" si="20">A79+1</f>
        <v>4</v>
      </c>
      <c r="B80" s="108" t="s">
        <v>62</v>
      </c>
      <c r="C80" s="108"/>
      <c r="D80" s="108"/>
      <c r="E80" s="108"/>
      <c r="F80" s="8"/>
      <c r="G80" s="52">
        <v>300</v>
      </c>
      <c r="H80" s="8"/>
      <c r="I80" s="8"/>
      <c r="J80" s="138" t="s">
        <v>12</v>
      </c>
      <c r="K80" s="138"/>
      <c r="L80" s="138"/>
      <c r="M80" s="17"/>
      <c r="N80" s="11">
        <f t="shared" si="19"/>
        <v>300</v>
      </c>
    </row>
    <row r="81" spans="1:14" s="12" customFormat="1" ht="24.95" customHeight="1" x14ac:dyDescent="0.2">
      <c r="A81" s="55">
        <f t="shared" si="20"/>
        <v>5</v>
      </c>
      <c r="B81" s="104" t="s">
        <v>59</v>
      </c>
      <c r="C81" s="104"/>
      <c r="D81" s="104"/>
      <c r="E81" s="104"/>
      <c r="F81" s="8"/>
      <c r="G81" s="52">
        <v>300</v>
      </c>
      <c r="H81" s="8"/>
      <c r="I81" s="8"/>
      <c r="J81" s="138" t="s">
        <v>12</v>
      </c>
      <c r="K81" s="138"/>
      <c r="L81" s="138"/>
      <c r="M81" s="17"/>
      <c r="N81" s="11">
        <f t="shared" si="19"/>
        <v>300</v>
      </c>
    </row>
    <row r="82" spans="1:14" s="12" customFormat="1" ht="27.95" customHeight="1" x14ac:dyDescent="0.2">
      <c r="A82" s="55">
        <f t="shared" si="20"/>
        <v>6</v>
      </c>
      <c r="B82" s="104" t="s">
        <v>56</v>
      </c>
      <c r="C82" s="104"/>
      <c r="D82" s="104"/>
      <c r="E82" s="104"/>
      <c r="F82" s="8"/>
      <c r="G82" s="54">
        <v>50</v>
      </c>
      <c r="H82" s="9"/>
      <c r="I82" s="9"/>
      <c r="J82" s="138" t="s">
        <v>12</v>
      </c>
      <c r="K82" s="138"/>
      <c r="L82" s="138"/>
      <c r="M82" s="17"/>
      <c r="N82" s="11">
        <f t="shared" si="19"/>
        <v>50</v>
      </c>
    </row>
    <row r="83" spans="1:14" s="12" customFormat="1" ht="27.95" customHeight="1" x14ac:dyDescent="0.2">
      <c r="A83" s="55">
        <f t="shared" si="20"/>
        <v>7</v>
      </c>
      <c r="B83" s="112" t="s">
        <v>54</v>
      </c>
      <c r="C83" s="113"/>
      <c r="D83" s="113"/>
      <c r="E83" s="114"/>
      <c r="F83" s="10"/>
      <c r="G83" s="15"/>
      <c r="H83" s="15"/>
      <c r="I83" s="19"/>
      <c r="J83" s="138" t="s">
        <v>24</v>
      </c>
      <c r="K83" s="138"/>
      <c r="L83" s="138"/>
      <c r="M83" s="15">
        <v>900</v>
      </c>
      <c r="N83" s="11">
        <f t="shared" si="19"/>
        <v>900</v>
      </c>
    </row>
    <row r="84" spans="1:14" s="12" customFormat="1" ht="27.95" customHeight="1" x14ac:dyDescent="0.2">
      <c r="A84" s="55">
        <f t="shared" si="20"/>
        <v>8</v>
      </c>
      <c r="B84" s="109" t="s">
        <v>58</v>
      </c>
      <c r="C84" s="110"/>
      <c r="D84" s="110"/>
      <c r="E84" s="111"/>
      <c r="F84" s="10"/>
      <c r="G84" s="19"/>
      <c r="H84" s="19"/>
      <c r="I84" s="15">
        <v>810</v>
      </c>
      <c r="J84" s="109" t="s">
        <v>73</v>
      </c>
      <c r="K84" s="110"/>
      <c r="L84" s="110"/>
      <c r="M84" s="15"/>
      <c r="N84" s="11">
        <f t="shared" si="19"/>
        <v>810</v>
      </c>
    </row>
    <row r="85" spans="1:14" s="12" customFormat="1" ht="27.95" customHeight="1" x14ac:dyDescent="0.2">
      <c r="A85" s="55">
        <f t="shared" si="20"/>
        <v>9</v>
      </c>
      <c r="B85" s="104" t="s">
        <v>122</v>
      </c>
      <c r="C85" s="104"/>
      <c r="D85" s="104"/>
      <c r="E85" s="104"/>
      <c r="F85" s="10"/>
      <c r="G85" s="19"/>
      <c r="H85" s="19"/>
      <c r="I85" s="19">
        <v>1120</v>
      </c>
      <c r="J85" s="197" t="s">
        <v>79</v>
      </c>
      <c r="K85" s="198"/>
      <c r="L85" s="199"/>
      <c r="M85" s="15"/>
      <c r="N85" s="11">
        <f t="shared" ref="N85" si="21">F85+G85+H85+I85+M85</f>
        <v>1120</v>
      </c>
    </row>
    <row r="86" spans="1:14" s="12" customFormat="1" ht="27.95" customHeight="1" x14ac:dyDescent="0.2">
      <c r="A86" s="55">
        <f t="shared" si="20"/>
        <v>10</v>
      </c>
      <c r="B86" s="104" t="s">
        <v>81</v>
      </c>
      <c r="C86" s="104"/>
      <c r="D86" s="104"/>
      <c r="E86" s="104"/>
      <c r="F86" s="10"/>
      <c r="G86" s="19"/>
      <c r="H86" s="19"/>
      <c r="I86" s="19">
        <v>700</v>
      </c>
      <c r="J86" s="200"/>
      <c r="K86" s="201"/>
      <c r="L86" s="202"/>
      <c r="M86" s="15"/>
      <c r="N86" s="11">
        <f t="shared" si="19"/>
        <v>700</v>
      </c>
    </row>
    <row r="87" spans="1:14" s="12" customFormat="1" ht="27.95" customHeight="1" x14ac:dyDescent="0.2">
      <c r="A87" s="55">
        <f t="shared" si="20"/>
        <v>11</v>
      </c>
      <c r="B87" s="109" t="s">
        <v>65</v>
      </c>
      <c r="C87" s="110"/>
      <c r="D87" s="110"/>
      <c r="E87" s="111"/>
      <c r="F87" s="10"/>
      <c r="G87" s="19"/>
      <c r="H87" s="19"/>
      <c r="I87" s="19">
        <v>500</v>
      </c>
      <c r="J87" s="200"/>
      <c r="K87" s="201"/>
      <c r="L87" s="202"/>
      <c r="M87" s="15"/>
      <c r="N87" s="11">
        <f t="shared" si="19"/>
        <v>500</v>
      </c>
    </row>
    <row r="88" spans="1:14" s="12" customFormat="1" ht="27.95" customHeight="1" x14ac:dyDescent="0.2">
      <c r="A88" s="55">
        <f t="shared" si="20"/>
        <v>12</v>
      </c>
      <c r="B88" s="109" t="s">
        <v>66</v>
      </c>
      <c r="C88" s="110"/>
      <c r="D88" s="110"/>
      <c r="E88" s="111"/>
      <c r="F88" s="10"/>
      <c r="G88" s="19"/>
      <c r="H88" s="19"/>
      <c r="I88" s="19">
        <v>1000</v>
      </c>
      <c r="J88" s="200"/>
      <c r="K88" s="201"/>
      <c r="L88" s="202"/>
      <c r="M88" s="15"/>
      <c r="N88" s="11">
        <f t="shared" ref="N88" si="22">F88+G88+H88+I88+M88</f>
        <v>1000</v>
      </c>
    </row>
    <row r="89" spans="1:14" s="12" customFormat="1" ht="27.95" customHeight="1" x14ac:dyDescent="0.2">
      <c r="A89" s="55">
        <f t="shared" si="20"/>
        <v>13</v>
      </c>
      <c r="B89" s="109" t="s">
        <v>67</v>
      </c>
      <c r="C89" s="110"/>
      <c r="D89" s="110"/>
      <c r="E89" s="111"/>
      <c r="F89" s="8"/>
      <c r="G89" s="8"/>
      <c r="H89" s="8"/>
      <c r="I89" s="8">
        <v>2000</v>
      </c>
      <c r="J89" s="203"/>
      <c r="K89" s="204"/>
      <c r="L89" s="205"/>
      <c r="M89" s="10"/>
      <c r="N89" s="11">
        <f t="shared" si="19"/>
        <v>2000</v>
      </c>
    </row>
    <row r="90" spans="1:14" s="12" customFormat="1" ht="27.95" customHeight="1" x14ac:dyDescent="0.2">
      <c r="A90" s="142" t="s">
        <v>51</v>
      </c>
      <c r="B90" s="142"/>
      <c r="C90" s="142"/>
      <c r="D90" s="142"/>
      <c r="E90" s="142"/>
      <c r="F90" s="20">
        <f>SUM(F77:F89)</f>
        <v>1000</v>
      </c>
      <c r="G90" s="20">
        <f>SUM(G77:G89)</f>
        <v>2340</v>
      </c>
      <c r="H90" s="20">
        <f>SUM(H77:H89)</f>
        <v>0</v>
      </c>
      <c r="I90" s="20">
        <f>SUM(I77:I89)</f>
        <v>6130</v>
      </c>
      <c r="J90" s="154"/>
      <c r="K90" s="155"/>
      <c r="L90" s="155"/>
      <c r="M90" s="20">
        <f>SUM(M77:M89)</f>
        <v>900</v>
      </c>
      <c r="N90" s="20">
        <f>SUM(N77:N89)</f>
        <v>10370</v>
      </c>
    </row>
    <row r="91" spans="1:14" s="12" customFormat="1" ht="27.95" customHeight="1" x14ac:dyDescent="0.2">
      <c r="A91" s="117" t="s">
        <v>5</v>
      </c>
      <c r="B91" s="117"/>
      <c r="C91" s="117"/>
      <c r="D91" s="117"/>
      <c r="E91" s="117"/>
      <c r="F91" s="117"/>
      <c r="G91" s="117"/>
      <c r="H91" s="117"/>
      <c r="I91" s="117"/>
      <c r="J91" s="117"/>
      <c r="K91" s="117"/>
      <c r="L91" s="117"/>
      <c r="M91" s="117"/>
      <c r="N91" s="117"/>
    </row>
    <row r="92" spans="1:14" s="12" customFormat="1" ht="27.95" customHeight="1" x14ac:dyDescent="0.2">
      <c r="A92" s="63">
        <v>1</v>
      </c>
      <c r="B92" s="183" t="s">
        <v>39</v>
      </c>
      <c r="C92" s="184"/>
      <c r="D92" s="184"/>
      <c r="E92" s="185"/>
      <c r="F92" s="15">
        <v>750</v>
      </c>
      <c r="G92" s="15"/>
      <c r="H92" s="15"/>
      <c r="I92" s="15"/>
      <c r="J92" s="138" t="s">
        <v>16</v>
      </c>
      <c r="K92" s="138"/>
      <c r="L92" s="138"/>
      <c r="M92" s="15"/>
      <c r="N92" s="11">
        <f t="shared" ref="N92:N97" si="23">F92+G92+H92+I92+M92</f>
        <v>750</v>
      </c>
    </row>
    <row r="93" spans="1:14" s="12" customFormat="1" ht="27.95" customHeight="1" x14ac:dyDescent="0.2">
      <c r="A93" s="55">
        <f>A92+1</f>
        <v>2</v>
      </c>
      <c r="B93" s="108" t="s">
        <v>40</v>
      </c>
      <c r="C93" s="108"/>
      <c r="D93" s="108"/>
      <c r="E93" s="108"/>
      <c r="F93" s="21"/>
      <c r="G93" s="15">
        <v>750</v>
      </c>
      <c r="H93" s="15"/>
      <c r="I93" s="15"/>
      <c r="J93" s="138" t="s">
        <v>12</v>
      </c>
      <c r="K93" s="138"/>
      <c r="L93" s="138"/>
      <c r="M93" s="15"/>
      <c r="N93" s="11">
        <f t="shared" si="23"/>
        <v>750</v>
      </c>
    </row>
    <row r="94" spans="1:14" s="12" customFormat="1" ht="27.95" customHeight="1" x14ac:dyDescent="0.2">
      <c r="A94" s="55">
        <f>A93+1</f>
        <v>3</v>
      </c>
      <c r="B94" s="104" t="s">
        <v>42</v>
      </c>
      <c r="C94" s="104"/>
      <c r="D94" s="104"/>
      <c r="E94" s="104"/>
      <c r="F94" s="10"/>
      <c r="G94" s="54">
        <v>1000</v>
      </c>
      <c r="H94" s="19"/>
      <c r="I94" s="19"/>
      <c r="J94" s="138" t="s">
        <v>12</v>
      </c>
      <c r="K94" s="138"/>
      <c r="L94" s="138"/>
      <c r="M94" s="15"/>
      <c r="N94" s="11">
        <f t="shared" si="23"/>
        <v>1000</v>
      </c>
    </row>
    <row r="95" spans="1:14" s="12" customFormat="1" ht="27.95" customHeight="1" x14ac:dyDescent="0.2">
      <c r="A95" s="55">
        <f t="shared" ref="A95:A97" si="24">A94+1</f>
        <v>4</v>
      </c>
      <c r="B95" s="104" t="s">
        <v>56</v>
      </c>
      <c r="C95" s="104"/>
      <c r="D95" s="104"/>
      <c r="E95" s="104"/>
      <c r="F95" s="10"/>
      <c r="G95" s="19">
        <v>25</v>
      </c>
      <c r="H95" s="19"/>
      <c r="I95" s="19"/>
      <c r="J95" s="138" t="s">
        <v>12</v>
      </c>
      <c r="K95" s="138"/>
      <c r="L95" s="138"/>
      <c r="M95" s="15"/>
      <c r="N95" s="11">
        <f t="shared" si="23"/>
        <v>25</v>
      </c>
    </row>
    <row r="96" spans="1:14" s="12" customFormat="1" ht="27.95" customHeight="1" x14ac:dyDescent="0.2">
      <c r="A96" s="55">
        <f t="shared" si="24"/>
        <v>5</v>
      </c>
      <c r="B96" s="109" t="s">
        <v>58</v>
      </c>
      <c r="C96" s="110"/>
      <c r="D96" s="110"/>
      <c r="E96" s="111"/>
      <c r="F96" s="10"/>
      <c r="H96" s="19"/>
      <c r="I96" s="19">
        <v>810</v>
      </c>
      <c r="J96" s="109" t="s">
        <v>73</v>
      </c>
      <c r="K96" s="110"/>
      <c r="L96" s="110"/>
      <c r="M96" s="15"/>
      <c r="N96" s="11">
        <f t="shared" si="23"/>
        <v>810</v>
      </c>
    </row>
    <row r="97" spans="1:14" s="12" customFormat="1" ht="27.95" customHeight="1" x14ac:dyDescent="0.2">
      <c r="A97" s="55">
        <f t="shared" si="24"/>
        <v>6</v>
      </c>
      <c r="B97" s="104" t="s">
        <v>50</v>
      </c>
      <c r="C97" s="104"/>
      <c r="D97" s="104"/>
      <c r="E97" s="104"/>
      <c r="F97" s="10"/>
      <c r="G97" s="19"/>
      <c r="H97" s="19"/>
      <c r="I97" s="19">
        <v>1500</v>
      </c>
      <c r="J97" s="206" t="s">
        <v>80</v>
      </c>
      <c r="K97" s="207"/>
      <c r="L97" s="208"/>
      <c r="M97" s="15"/>
      <c r="N97" s="11">
        <f t="shared" si="23"/>
        <v>1500</v>
      </c>
    </row>
    <row r="98" spans="1:14" s="12" customFormat="1" ht="27.95" customHeight="1" thickBot="1" x14ac:dyDescent="0.25">
      <c r="A98" s="209" t="s">
        <v>52</v>
      </c>
      <c r="B98" s="209"/>
      <c r="C98" s="209"/>
      <c r="D98" s="209"/>
      <c r="E98" s="209"/>
      <c r="F98" s="47">
        <f>SUM(F92:F97)</f>
        <v>750</v>
      </c>
      <c r="G98" s="47">
        <f>SUM(G92:G97)</f>
        <v>1775</v>
      </c>
      <c r="H98" s="48">
        <f>SUM(H92:H97)</f>
        <v>0</v>
      </c>
      <c r="I98" s="47">
        <f>SUM(I92:I97)</f>
        <v>2310</v>
      </c>
      <c r="J98" s="124"/>
      <c r="K98" s="125"/>
      <c r="L98" s="125"/>
      <c r="M98" s="47">
        <f>SUM(M92:M97)</f>
        <v>0</v>
      </c>
      <c r="N98" s="47">
        <f>SUM(N92:N97)</f>
        <v>4835</v>
      </c>
    </row>
    <row r="99" spans="1:14" s="40" customFormat="1" ht="20.100000000000001" customHeight="1" thickTop="1" thickBot="1" x14ac:dyDescent="0.25">
      <c r="A99" s="145" t="s">
        <v>83</v>
      </c>
      <c r="B99" s="146"/>
      <c r="C99" s="146"/>
      <c r="D99" s="146"/>
      <c r="E99" s="147"/>
      <c r="F99" s="176">
        <f>F29+F39+F60+F75+F90+F98</f>
        <v>14150</v>
      </c>
      <c r="G99" s="176">
        <f>G29+G39+G60+G75+G90+G98</f>
        <v>20312</v>
      </c>
      <c r="H99" s="176">
        <f>H29+H39+H60+H75+H90+H98</f>
        <v>1800</v>
      </c>
      <c r="I99" s="176">
        <f>I29+I39+I60+I75+I90+I98</f>
        <v>27241</v>
      </c>
      <c r="J99" s="192"/>
      <c r="K99" s="193"/>
      <c r="L99" s="193"/>
      <c r="M99" s="176">
        <f>M29+M39+M60+M75+M90+M98</f>
        <v>2000</v>
      </c>
      <c r="N99" s="176">
        <f>N29+N39+N60+N75+N90+N98</f>
        <v>65503</v>
      </c>
    </row>
    <row r="100" spans="1:14" s="40" customFormat="1" ht="20.100000000000001" customHeight="1" thickTop="1" thickBot="1" x14ac:dyDescent="0.25">
      <c r="A100" s="148"/>
      <c r="B100" s="149"/>
      <c r="C100" s="149"/>
      <c r="D100" s="149"/>
      <c r="E100" s="150"/>
      <c r="F100" s="176"/>
      <c r="G100" s="176"/>
      <c r="H100" s="176"/>
      <c r="I100" s="176"/>
      <c r="J100" s="194"/>
      <c r="K100" s="195"/>
      <c r="L100" s="195"/>
      <c r="M100" s="176"/>
      <c r="N100" s="176"/>
    </row>
    <row r="101" spans="1:14" s="40" customFormat="1" ht="20.100000000000001" customHeight="1" thickTop="1" thickBot="1" x14ac:dyDescent="0.25">
      <c r="B101" s="44"/>
      <c r="C101" s="44"/>
      <c r="D101" s="44"/>
      <c r="E101" s="44"/>
      <c r="F101" s="71">
        <f>F99</f>
        <v>14150</v>
      </c>
      <c r="G101" s="71">
        <f>G99</f>
        <v>20312</v>
      </c>
      <c r="H101" s="71">
        <f>H99</f>
        <v>1800</v>
      </c>
      <c r="I101" s="71">
        <f>I99</f>
        <v>27241</v>
      </c>
      <c r="J101" s="72"/>
      <c r="K101" s="72"/>
      <c r="L101" s="72"/>
      <c r="M101" s="71">
        <f>M99</f>
        <v>2000</v>
      </c>
      <c r="N101" s="46"/>
    </row>
    <row r="102" spans="1:14" s="49" customFormat="1" ht="36.75" customHeight="1" thickTop="1" thickBot="1" x14ac:dyDescent="0.25">
      <c r="A102" s="211" t="s">
        <v>84</v>
      </c>
      <c r="B102" s="212"/>
      <c r="C102" s="212"/>
      <c r="D102" s="212"/>
      <c r="E102" s="213"/>
      <c r="F102" s="65">
        <f>'SCUOLA MEDIA'!F86+'INFANZIA-PRIMARIA'!F101</f>
        <v>19800</v>
      </c>
      <c r="G102" s="66">
        <f>'SCUOLA MEDIA'!G86+'INFANZIA-PRIMARIA'!G101</f>
        <v>41332</v>
      </c>
      <c r="H102" s="66">
        <f>'SCUOLA MEDIA'!H86+'INFANZIA-PRIMARIA'!H101</f>
        <v>1800</v>
      </c>
      <c r="I102" s="66">
        <f>'SCUOLA MEDIA'!I86+'INFANZIA-PRIMARIA'!I101</f>
        <v>33659</v>
      </c>
      <c r="J102" s="196"/>
      <c r="K102" s="196"/>
      <c r="L102" s="196"/>
      <c r="M102" s="66">
        <f>'SCUOLA MEDIA'!N86+'INFANZIA-PRIMARIA'!M101</f>
        <v>6609</v>
      </c>
      <c r="N102" s="66">
        <f>F102+G102+H102+I102+M102</f>
        <v>103200</v>
      </c>
    </row>
    <row r="103" spans="1:14" ht="13.5" thickTop="1" x14ac:dyDescent="0.2">
      <c r="F103" s="5"/>
      <c r="G103" s="5"/>
      <c r="H103" s="5"/>
      <c r="I103" s="5"/>
      <c r="M103" s="5"/>
      <c r="N103" s="5"/>
    </row>
    <row r="104" spans="1:14" ht="15" x14ac:dyDescent="0.2">
      <c r="A104" s="86" t="s">
        <v>130</v>
      </c>
      <c r="B104" s="86"/>
      <c r="C104" s="86"/>
      <c r="D104" s="86"/>
      <c r="E104" s="86"/>
      <c r="F104" s="5"/>
      <c r="G104" s="5"/>
      <c r="H104" s="5"/>
      <c r="I104" s="5"/>
      <c r="M104" s="5"/>
      <c r="N104" s="5"/>
    </row>
    <row r="105" spans="1:14" x14ac:dyDescent="0.2">
      <c r="F105" s="5"/>
      <c r="G105" s="5"/>
      <c r="H105" s="5"/>
      <c r="I105" s="84" t="s">
        <v>10</v>
      </c>
      <c r="J105" s="84"/>
      <c r="K105" s="84"/>
      <c r="L105" s="84"/>
      <c r="M105" s="84"/>
      <c r="N105" s="5"/>
    </row>
    <row r="106" spans="1:14" ht="15" x14ac:dyDescent="0.2">
      <c r="F106" s="5"/>
      <c r="G106" s="5"/>
      <c r="H106" s="5"/>
      <c r="I106" s="85" t="s">
        <v>11</v>
      </c>
      <c r="J106" s="85"/>
      <c r="K106" s="85"/>
      <c r="L106" s="85"/>
      <c r="M106" s="85"/>
      <c r="N106" s="5"/>
    </row>
    <row r="107" spans="1:14" x14ac:dyDescent="0.2">
      <c r="F107" s="5"/>
      <c r="G107" s="5"/>
      <c r="H107" s="5"/>
      <c r="I107" s="5"/>
      <c r="M107" s="5"/>
      <c r="N107" s="5"/>
    </row>
    <row r="108" spans="1:14" x14ac:dyDescent="0.2">
      <c r="F108" s="5"/>
      <c r="G108" s="5"/>
      <c r="H108" s="5"/>
      <c r="I108" s="5"/>
      <c r="M108" s="5"/>
      <c r="N108" s="5"/>
    </row>
    <row r="109" spans="1:14" x14ac:dyDescent="0.2">
      <c r="F109" s="5"/>
      <c r="G109" s="5"/>
      <c r="H109" s="5"/>
      <c r="I109" s="5"/>
      <c r="M109" s="5"/>
      <c r="N109" s="5"/>
    </row>
    <row r="110" spans="1:14" x14ac:dyDescent="0.2">
      <c r="F110" s="5"/>
      <c r="G110" s="5"/>
      <c r="H110" s="5"/>
      <c r="I110" s="5"/>
      <c r="M110" s="5"/>
      <c r="N110" s="5"/>
    </row>
    <row r="111" spans="1:14" x14ac:dyDescent="0.2">
      <c r="F111" s="5"/>
      <c r="G111" s="5"/>
      <c r="H111" s="5"/>
      <c r="I111" s="5"/>
      <c r="M111" s="5"/>
      <c r="N111" s="5"/>
    </row>
    <row r="112" spans="1:14" x14ac:dyDescent="0.2">
      <c r="F112" s="6"/>
      <c r="G112" s="6"/>
      <c r="H112" s="6"/>
      <c r="I112" s="6"/>
    </row>
    <row r="113" spans="1:14" x14ac:dyDescent="0.2">
      <c r="F113" s="6"/>
      <c r="G113" s="6"/>
      <c r="H113" s="6"/>
      <c r="I113" s="6"/>
    </row>
    <row r="114" spans="1:14" x14ac:dyDescent="0.2">
      <c r="F114" s="1"/>
      <c r="G114" s="1"/>
      <c r="H114" s="1"/>
      <c r="I114" s="1"/>
      <c r="J114" s="1"/>
      <c r="K114" s="1"/>
      <c r="L114" s="1"/>
    </row>
    <row r="115" spans="1:14" x14ac:dyDescent="0.2">
      <c r="F115" s="6"/>
      <c r="G115" s="6"/>
      <c r="H115" s="6"/>
      <c r="I115" s="6"/>
    </row>
    <row r="116" spans="1:14" x14ac:dyDescent="0.2">
      <c r="F116" s="6"/>
      <c r="G116" s="6"/>
      <c r="H116" s="6"/>
      <c r="I116" s="6"/>
    </row>
    <row r="117" spans="1:14" x14ac:dyDescent="0.2">
      <c r="A117" s="84" t="s">
        <v>34</v>
      </c>
      <c r="B117" s="84"/>
      <c r="C117" s="84"/>
      <c r="D117" s="84"/>
      <c r="E117" s="84"/>
      <c r="F117" s="84"/>
      <c r="G117" s="84"/>
      <c r="H117" s="84"/>
      <c r="I117" s="84"/>
      <c r="J117" s="84"/>
      <c r="K117" s="84"/>
      <c r="L117" s="84"/>
      <c r="M117" s="84"/>
      <c r="N117" s="84"/>
    </row>
    <row r="118" spans="1:14" x14ac:dyDescent="0.2">
      <c r="F118" s="6"/>
      <c r="G118" s="6"/>
      <c r="H118" s="6"/>
      <c r="I118" s="6"/>
    </row>
    <row r="120" spans="1:14" x14ac:dyDescent="0.2">
      <c r="F120" s="6"/>
      <c r="G120" s="6"/>
      <c r="H120" s="6"/>
      <c r="I120" s="6"/>
    </row>
    <row r="121" spans="1:14" x14ac:dyDescent="0.2">
      <c r="F121" s="6"/>
      <c r="G121" s="6"/>
      <c r="H121" s="6"/>
      <c r="I121" s="6"/>
    </row>
    <row r="122" spans="1:14" x14ac:dyDescent="0.2">
      <c r="F122" s="6"/>
      <c r="G122" s="6"/>
      <c r="H122" s="6"/>
      <c r="I122" s="6"/>
    </row>
  </sheetData>
  <mergeCells count="163">
    <mergeCell ref="B23:E23"/>
    <mergeCell ref="B24:E24"/>
    <mergeCell ref="B15:E15"/>
    <mergeCell ref="J15:L15"/>
    <mergeCell ref="B43:E43"/>
    <mergeCell ref="J43:L43"/>
    <mergeCell ref="B46:E46"/>
    <mergeCell ref="J46:L46"/>
    <mergeCell ref="B55:E55"/>
    <mergeCell ref="J41:L41"/>
    <mergeCell ref="B49:E49"/>
    <mergeCell ref="J50:L50"/>
    <mergeCell ref="B33:E33"/>
    <mergeCell ref="B41:E41"/>
    <mergeCell ref="B42:E42"/>
    <mergeCell ref="J49:L49"/>
    <mergeCell ref="B25:E25"/>
    <mergeCell ref="B26:E26"/>
    <mergeCell ref="J44:L44"/>
    <mergeCell ref="B44:E44"/>
    <mergeCell ref="J33:L33"/>
    <mergeCell ref="J29:L29"/>
    <mergeCell ref="B48:E48"/>
    <mergeCell ref="J48:L48"/>
    <mergeCell ref="A1:N1"/>
    <mergeCell ref="A2:N2"/>
    <mergeCell ref="B18:E18"/>
    <mergeCell ref="J17:L17"/>
    <mergeCell ref="J12:L12"/>
    <mergeCell ref="J13:L13"/>
    <mergeCell ref="B11:E11"/>
    <mergeCell ref="J11:L11"/>
    <mergeCell ref="B12:E12"/>
    <mergeCell ref="B13:E13"/>
    <mergeCell ref="B3:N3"/>
    <mergeCell ref="J8:L8"/>
    <mergeCell ref="A8:E8"/>
    <mergeCell ref="A9:N9"/>
    <mergeCell ref="H6:N6"/>
    <mergeCell ref="A4:N4"/>
    <mergeCell ref="K7:N7"/>
    <mergeCell ref="J16:L16"/>
    <mergeCell ref="B17:E17"/>
    <mergeCell ref="B14:E14"/>
    <mergeCell ref="J14:L14"/>
    <mergeCell ref="J10:L10"/>
    <mergeCell ref="B10:E10"/>
    <mergeCell ref="A66:N66"/>
    <mergeCell ref="B56:E56"/>
    <mergeCell ref="B57:E57"/>
    <mergeCell ref="B58:E58"/>
    <mergeCell ref="B81:E81"/>
    <mergeCell ref="J81:L81"/>
    <mergeCell ref="B83:E83"/>
    <mergeCell ref="J83:L83"/>
    <mergeCell ref="B59:E59"/>
    <mergeCell ref="B73:E73"/>
    <mergeCell ref="B51:E51"/>
    <mergeCell ref="A62:N62"/>
    <mergeCell ref="A102:E102"/>
    <mergeCell ref="B79:E79"/>
    <mergeCell ref="B87:E87"/>
    <mergeCell ref="B68:E68"/>
    <mergeCell ref="J69:L69"/>
    <mergeCell ref="J67:L67"/>
    <mergeCell ref="J68:L68"/>
    <mergeCell ref="J79:L79"/>
    <mergeCell ref="B78:E78"/>
    <mergeCell ref="J75:L75"/>
    <mergeCell ref="J94:L94"/>
    <mergeCell ref="J82:L82"/>
    <mergeCell ref="B72:E72"/>
    <mergeCell ref="M99:M100"/>
    <mergeCell ref="N99:N100"/>
    <mergeCell ref="J90:L90"/>
    <mergeCell ref="A76:N76"/>
    <mergeCell ref="B86:E86"/>
    <mergeCell ref="B69:E69"/>
    <mergeCell ref="B71:E71"/>
    <mergeCell ref="B88:E88"/>
    <mergeCell ref="J77:L77"/>
    <mergeCell ref="A98:E98"/>
    <mergeCell ref="A90:E90"/>
    <mergeCell ref="B95:E95"/>
    <mergeCell ref="B93:E93"/>
    <mergeCell ref="A91:N91"/>
    <mergeCell ref="B97:E97"/>
    <mergeCell ref="J93:L93"/>
    <mergeCell ref="F99:F100"/>
    <mergeCell ref="G99:G100"/>
    <mergeCell ref="J84:L84"/>
    <mergeCell ref="J92:L92"/>
    <mergeCell ref="J95:L95"/>
    <mergeCell ref="J71:L71"/>
    <mergeCell ref="B67:E67"/>
    <mergeCell ref="B85:E85"/>
    <mergeCell ref="J60:L60"/>
    <mergeCell ref="A60:E60"/>
    <mergeCell ref="B50:E50"/>
    <mergeCell ref="I106:M106"/>
    <mergeCell ref="I105:M105"/>
    <mergeCell ref="J99:L100"/>
    <mergeCell ref="H99:H100"/>
    <mergeCell ref="B77:E77"/>
    <mergeCell ref="J78:L78"/>
    <mergeCell ref="B82:E82"/>
    <mergeCell ref="A104:E104"/>
    <mergeCell ref="B89:E89"/>
    <mergeCell ref="J98:L98"/>
    <mergeCell ref="J102:L102"/>
    <mergeCell ref="B80:E80"/>
    <mergeCell ref="J80:L80"/>
    <mergeCell ref="J85:L89"/>
    <mergeCell ref="A99:E100"/>
    <mergeCell ref="J97:L97"/>
    <mergeCell ref="J36:L36"/>
    <mergeCell ref="B45:E45"/>
    <mergeCell ref="B28:E28"/>
    <mergeCell ref="B35:E35"/>
    <mergeCell ref="J35:L35"/>
    <mergeCell ref="B37:E37"/>
    <mergeCell ref="I99:I100"/>
    <mergeCell ref="B94:E94"/>
    <mergeCell ref="B96:E96"/>
    <mergeCell ref="J96:L96"/>
    <mergeCell ref="J72:L74"/>
    <mergeCell ref="B84:E84"/>
    <mergeCell ref="J45:L45"/>
    <mergeCell ref="B92:E92"/>
    <mergeCell ref="J51:L59"/>
    <mergeCell ref="B47:E47"/>
    <mergeCell ref="J47:L47"/>
    <mergeCell ref="B54:E54"/>
    <mergeCell ref="A75:E75"/>
    <mergeCell ref="B53:E53"/>
    <mergeCell ref="B52:E52"/>
    <mergeCell ref="B74:E74"/>
    <mergeCell ref="B70:E70"/>
    <mergeCell ref="J70:L70"/>
    <mergeCell ref="B21:E21"/>
    <mergeCell ref="B16:E16"/>
    <mergeCell ref="J37:L37"/>
    <mergeCell ref="A39:E39"/>
    <mergeCell ref="A40:N40"/>
    <mergeCell ref="J42:L42"/>
    <mergeCell ref="A117:N117"/>
    <mergeCell ref="B22:E22"/>
    <mergeCell ref="J18:L28"/>
    <mergeCell ref="B34:E34"/>
    <mergeCell ref="J34:L34"/>
    <mergeCell ref="J31:L31"/>
    <mergeCell ref="J32:L32"/>
    <mergeCell ref="B36:E36"/>
    <mergeCell ref="B27:E27"/>
    <mergeCell ref="B19:E19"/>
    <mergeCell ref="B20:E20"/>
    <mergeCell ref="J38:L38"/>
    <mergeCell ref="B38:E38"/>
    <mergeCell ref="A29:E29"/>
    <mergeCell ref="A30:N30"/>
    <mergeCell ref="A31:A32"/>
    <mergeCell ref="J39:L39"/>
    <mergeCell ref="B31:E32"/>
  </mergeCells>
  <phoneticPr fontId="0" type="noConversion"/>
  <pageMargins left="0.15748031496062992" right="0.15748031496062992" top="0.23622047244094491" bottom="0.19685039370078741" header="0.15748031496062992" footer="0.19685039370078741"/>
  <pageSetup paperSize="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GENERALE</vt:lpstr>
      <vt:lpstr>SCUOLA MEDIA</vt:lpstr>
      <vt:lpstr>INFANZIA-PRIMARIA</vt:lpstr>
    </vt:vector>
  </TitlesOfParts>
  <Company>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Zanoni</dc:creator>
  <cp:lastModifiedBy>p.secli</cp:lastModifiedBy>
  <cp:lastPrinted>2017-12-04T11:19:19Z</cp:lastPrinted>
  <dcterms:created xsi:type="dcterms:W3CDTF">2004-12-06T06:41:20Z</dcterms:created>
  <dcterms:modified xsi:type="dcterms:W3CDTF">2017-12-04T11:22:11Z</dcterms:modified>
</cp:coreProperties>
</file>